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energiesdemain.sharepoint.com/sites/Teamsant/Documents partages/General/Projets ELB/En cours/2025_ARS_DD24_UFS/7. Phase 3 I Co-construction outil/1. Outil/Outil VF/"/>
    </mc:Choice>
  </mc:AlternateContent>
  <xr:revisionPtr revIDLastSave="5186" documentId="11_F31BC24AF6B96C553775ADFEC2D971AAE1A9B133" xr6:coauthVersionLast="47" xr6:coauthVersionMax="47" xr10:uidLastSave="{5FBABB6F-0C03-4096-83C3-F727A184CC42}"/>
  <bookViews>
    <workbookView xWindow="28680" yWindow="-120" windowWidth="29040" windowHeight="15840" xr2:uid="{00000000-000D-0000-FFFF-FFFF00000000}"/>
  </bookViews>
  <sheets>
    <sheet name="Accueil - Guide utilisation" sheetId="7" r:id="rId1"/>
    <sheet name="Fiche projet" sheetId="1" r:id="rId2"/>
    <sheet name="Diagnostic du projet" sheetId="2" r:id="rId3"/>
    <sheet name="Synthèse du projet" sheetId="3" r:id="rId4"/>
    <sheet name="Leviers et recommandations " sheetId="10" r:id="rId5"/>
    <sheet name="Tous les leviers" sheetId="4"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 i="3" l="1" a="1"/>
  <c r="C82"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63"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18"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40" i="4"/>
  <c r="C36" i="4"/>
  <c r="C37" i="4"/>
  <c r="C38" i="4"/>
  <c r="C6" i="4"/>
  <c r="C7" i="4"/>
  <c r="C8" i="4"/>
  <c r="C9" i="4"/>
  <c r="C10" i="4"/>
  <c r="C11" i="4"/>
  <c r="C12" i="4"/>
  <c r="C13" i="4"/>
  <c r="C14" i="4"/>
  <c r="C15" i="4"/>
  <c r="C16" i="4"/>
  <c r="C17" i="4"/>
  <c r="C18" i="4"/>
  <c r="C19" i="4"/>
  <c r="C20" i="4"/>
  <c r="C21" i="4"/>
  <c r="C22" i="4"/>
  <c r="C23" i="4"/>
  <c r="C24" i="4"/>
  <c r="C25" i="4"/>
  <c r="C26" i="4"/>
  <c r="C27" i="4"/>
  <c r="C28" i="4"/>
  <c r="C29" i="4"/>
  <c r="C30" i="4"/>
  <c r="C31" i="4"/>
  <c r="C32" i="4"/>
  <c r="C33" i="4"/>
  <c r="C34" i="4"/>
  <c r="C35" i="4"/>
  <c r="C5" i="4"/>
  <c r="C3" i="3"/>
  <c r="C5" i="3"/>
  <c r="C4" i="3"/>
  <c r="F68" i="2"/>
  <c r="G68" i="2" s="1"/>
  <c r="F69" i="2"/>
  <c r="G69" i="2" s="1"/>
  <c r="F70" i="2"/>
  <c r="G70" i="2" s="1"/>
  <c r="F71" i="2"/>
  <c r="G71" i="2" s="1"/>
  <c r="F72" i="2"/>
  <c r="G72" i="2" s="1"/>
  <c r="F73" i="2"/>
  <c r="G73" i="2" s="1"/>
  <c r="F74" i="2"/>
  <c r="G74" i="2" s="1"/>
  <c r="F75" i="2"/>
  <c r="G75" i="2" s="1"/>
  <c r="F67" i="2"/>
  <c r="G67" i="2" s="1"/>
  <c r="F53" i="2"/>
  <c r="G53" i="2" s="1"/>
  <c r="F54" i="2"/>
  <c r="G54" i="2" s="1"/>
  <c r="F55" i="2"/>
  <c r="G55" i="2" s="1"/>
  <c r="F56" i="2"/>
  <c r="G56" i="2" s="1"/>
  <c r="F57" i="2"/>
  <c r="G57" i="2" s="1"/>
  <c r="F58" i="2"/>
  <c r="G58" i="2" s="1"/>
  <c r="F59" i="2"/>
  <c r="G59" i="2" s="1"/>
  <c r="F60" i="2"/>
  <c r="G60" i="2" s="1"/>
  <c r="F61" i="2"/>
  <c r="G61" i="2" s="1"/>
  <c r="F62" i="2"/>
  <c r="G62" i="2" s="1"/>
  <c r="F63" i="2"/>
  <c r="G63" i="2" s="1"/>
  <c r="F52" i="2"/>
  <c r="G52" i="2" s="1"/>
  <c r="F36" i="2"/>
  <c r="G36" i="2" s="1"/>
  <c r="F37" i="2"/>
  <c r="G37" i="2" s="1"/>
  <c r="F38" i="2"/>
  <c r="G38" i="2" s="1"/>
  <c r="F39" i="2"/>
  <c r="G39" i="2" s="1"/>
  <c r="F40" i="2"/>
  <c r="G40" i="2" s="1"/>
  <c r="F41" i="2"/>
  <c r="G41" i="2" s="1"/>
  <c r="F42" i="2"/>
  <c r="G42" i="2" s="1"/>
  <c r="F43" i="2"/>
  <c r="G43" i="2" s="1"/>
  <c r="F44" i="2"/>
  <c r="G44" i="2" s="1"/>
  <c r="F45" i="2"/>
  <c r="G45" i="2" s="1"/>
  <c r="F46" i="2"/>
  <c r="G46" i="2" s="1"/>
  <c r="F47" i="2"/>
  <c r="G47" i="2" s="1"/>
  <c r="F48" i="2"/>
  <c r="G48" i="2" s="1"/>
  <c r="F35" i="2"/>
  <c r="G35" i="2" s="1"/>
  <c r="F22" i="2"/>
  <c r="G22" i="2" s="1"/>
  <c r="F23" i="2"/>
  <c r="G23" i="2" s="1"/>
  <c r="F24" i="2"/>
  <c r="G24" i="2" s="1"/>
  <c r="F25" i="2"/>
  <c r="G25" i="2" s="1"/>
  <c r="F26" i="2"/>
  <c r="G26" i="2" s="1"/>
  <c r="F27" i="2"/>
  <c r="G27" i="2" s="1"/>
  <c r="F28" i="2"/>
  <c r="G28" i="2" s="1"/>
  <c r="F29" i="2"/>
  <c r="G29" i="2" s="1"/>
  <c r="F30" i="2"/>
  <c r="G30" i="2" s="1"/>
  <c r="F31" i="2"/>
  <c r="G31" i="2" s="1"/>
  <c r="F21" i="2"/>
  <c r="G21" i="2" s="1"/>
  <c r="F17" i="2"/>
  <c r="G17" i="2" s="1"/>
  <c r="F6" i="2"/>
  <c r="G6" i="2" s="1"/>
  <c r="F7" i="2"/>
  <c r="G7" i="2" s="1"/>
  <c r="F8" i="2"/>
  <c r="G8" i="2" s="1"/>
  <c r="F9" i="2"/>
  <c r="G9" i="2" s="1"/>
  <c r="F10" i="2"/>
  <c r="G10" i="2" s="1"/>
  <c r="F11" i="2"/>
  <c r="G11" i="2" s="1"/>
  <c r="F12" i="2"/>
  <c r="G12" i="2" s="1"/>
  <c r="F13" i="2"/>
  <c r="G13" i="2" s="1"/>
  <c r="F14" i="2"/>
  <c r="G14" i="2" s="1"/>
  <c r="F15" i="2"/>
  <c r="G15" i="2" s="1"/>
  <c r="F16" i="2"/>
  <c r="G16" i="2" s="1"/>
  <c r="F5" i="2"/>
  <c r="G5" i="2" s="1"/>
  <c r="A4" i="10" l="1" a="1"/>
  <c r="F19" i="2" a="1"/>
  <c r="F33" i="2" a="1"/>
  <c r="F50" i="2" a="1"/>
  <c r="F65" i="2" a="1"/>
  <c r="F77" i="2" a="1"/>
  <c r="G65" i="2" l="1"/>
  <c r="D15" i="3" s="1"/>
  <c r="C15" i="3"/>
  <c r="G50" i="2"/>
  <c r="D14" i="3" s="1"/>
  <c r="C14" i="3"/>
  <c r="A4" i="10" l="1"/>
  <c r="F77" i="2"/>
  <c r="F65" i="2"/>
  <c r="F50" i="2"/>
  <c r="F33" i="2"/>
  <c r="F19" i="2"/>
  <c r="B19" i="3"/>
  <c r="C16" i="3" l="1"/>
  <c r="G77" i="2"/>
  <c r="D16" i="3" s="1"/>
  <c r="C12" i="3"/>
  <c r="G19" i="2"/>
  <c r="D12" i="3" s="1"/>
  <c r="G33" i="2"/>
  <c r="D13" i="3" s="1"/>
  <c r="C13" i="3"/>
  <c r="C7" i="3" l="1"/>
  <c r="C8" i="3"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3">
    <bk>
      <extLst>
        <ext uri="{3e2802c4-a4d2-4d8b-9148-e3be6c30e623}">
          <xlrd:rvb i="0"/>
        </ext>
      </extLst>
    </bk>
    <bk>
      <extLst>
        <ext uri="{3e2802c4-a4d2-4d8b-9148-e3be6c30e623}">
          <xlrd:rvb i="1"/>
        </ext>
      </extLst>
    </bk>
    <bk>
      <extLst>
        <ext uri="{3e2802c4-a4d2-4d8b-9148-e3be6c30e623}">
          <xlrd:rvb i="2"/>
        </ext>
      </extLst>
    </bk>
  </futureMetadata>
  <cellMetadata count="1">
    <bk>
      <rc t="1" v="0"/>
    </bk>
  </cellMetadata>
  <valueMetadata count="3">
    <bk>
      <rc t="2" v="0"/>
    </bk>
    <bk>
      <rc t="2" v="1"/>
    </bk>
    <bk>
      <rc t="2" v="2"/>
    </bk>
  </valueMetadata>
</metadata>
</file>

<file path=xl/sharedStrings.xml><?xml version="1.0" encoding="utf-8"?>
<sst xmlns="http://schemas.openxmlformats.org/spreadsheetml/2006/main" count="895" uniqueCount="550">
  <si>
    <t xml:space="preserve">FICHE PROJET </t>
  </si>
  <si>
    <t xml:space="preserve">Nom de la collectivité </t>
  </si>
  <si>
    <t>Questions</t>
  </si>
  <si>
    <t xml:space="preserve">Déterminants de la santé </t>
  </si>
  <si>
    <t xml:space="preserve">Mobilités </t>
  </si>
  <si>
    <t>Les déplacements vélo sont-ils sécurisés ?</t>
  </si>
  <si>
    <t>Le stationnement voiture est-il optimisé sans surdimensionnement ?</t>
  </si>
  <si>
    <t xml:space="preserve">Adaptation au changement climatique </t>
  </si>
  <si>
    <t xml:space="preserve">Cohésion sociale </t>
  </si>
  <si>
    <t xml:space="preserve">Participation </t>
  </si>
  <si>
    <t xml:space="preserve">Gouvernance </t>
  </si>
  <si>
    <t>Coût</t>
  </si>
  <si>
    <t xml:space="preserve">Enfants </t>
  </si>
  <si>
    <t xml:space="preserve">Adolescents </t>
  </si>
  <si>
    <t xml:space="preserve">Jeunes adultes </t>
  </si>
  <si>
    <t xml:space="preserve">Adultes </t>
  </si>
  <si>
    <t>Personnes âgées</t>
  </si>
  <si>
    <t>Les propriétés allergisantes des espèces plantées ont-elles été vérifiées  ?</t>
  </si>
  <si>
    <t xml:space="preserve">Les conflits d'usages (piétons / vélos / voitures) ont-ils été anticipés ? </t>
  </si>
  <si>
    <t>Oui</t>
  </si>
  <si>
    <t xml:space="preserve">Les continuités piétonnes sont-elles suffisamment larges et accessibles aux personnes à mobilité réduite ? </t>
  </si>
  <si>
    <t>Les traversées de voirie sont-elles sécurisées pour les piétons (visibilité, vitesse, aménagements de ralentissement) ?</t>
  </si>
  <si>
    <t xml:space="preserve">Les continuités piétonnes sont-elles ombragées ? </t>
  </si>
  <si>
    <t>Les itinéraires vélos sont-ils continus et connectés au réseau existant ou projeté ?</t>
  </si>
  <si>
    <t>Les continuités piétonnes sont-elles assurées sans rupture sur l'ensemble du périmètre du projet et suffisamment lisibles ?</t>
  </si>
  <si>
    <t xml:space="preserve">Les continuités piétonnes sont-elles éclairées ? </t>
  </si>
  <si>
    <t>N°</t>
  </si>
  <si>
    <t>Les espaces de stationnement prévus sont ils perméables ?</t>
  </si>
  <si>
    <t>Les arrêts de transport collectif (si existants) sont-ils accessibles et sécurisés à pied ?</t>
  </si>
  <si>
    <t xml:space="preserve">Réponses </t>
  </si>
  <si>
    <t>Non</t>
  </si>
  <si>
    <t>1.1</t>
  </si>
  <si>
    <t>1.2</t>
  </si>
  <si>
    <t>1.3</t>
  </si>
  <si>
    <t>1.4</t>
  </si>
  <si>
    <t>1.5</t>
  </si>
  <si>
    <t>1.6</t>
  </si>
  <si>
    <t>1.7</t>
  </si>
  <si>
    <t>1.8</t>
  </si>
  <si>
    <t>1.9</t>
  </si>
  <si>
    <t>1.10</t>
  </si>
  <si>
    <t>1.11</t>
  </si>
  <si>
    <t>1.12</t>
  </si>
  <si>
    <t>1.13</t>
  </si>
  <si>
    <t>Le projet est-il conçu dans une logique d'adaptation aux vagues de chaleur (végétation, matériaux, ombrage) ?</t>
  </si>
  <si>
    <t xml:space="preserve">Une réflexion sur le couvert arboré à l'échelle du projet a-t-elle été menée ? </t>
  </si>
  <si>
    <t>Les espaces végétalisés sont-ils pensés pour être appropriés (mobilier urbain, point d'eau, …) ?</t>
  </si>
  <si>
    <t>2.1</t>
  </si>
  <si>
    <t>2.2</t>
  </si>
  <si>
    <t>2.3</t>
  </si>
  <si>
    <t>2.4</t>
  </si>
  <si>
    <t>Le projet réduit-il l’exposition des habitants aux pollutions de l’air (trafic, activités industrielles, ...) ?</t>
  </si>
  <si>
    <t>Le projet préserve-t-il ou restaure-t-il des continuités écologiques locales ?</t>
  </si>
  <si>
    <t>Le projet favorise-t-il la gestion locale de l’eau (infiltration, désimperméabilisation, récupération) ?</t>
  </si>
  <si>
    <t>2.5</t>
  </si>
  <si>
    <t>2.6</t>
  </si>
  <si>
    <t>2.7</t>
  </si>
  <si>
    <t>2.8</t>
  </si>
  <si>
    <t>2.9</t>
  </si>
  <si>
    <t>Le projet crée-t-il ou renforce-t-il des espaces de rencontre informels ?</t>
  </si>
  <si>
    <t xml:space="preserve">Le mobilier urbain est-il positionné dans des espaces ombragés ? </t>
  </si>
  <si>
    <t xml:space="preserve">Le projet favorise-t-il la mixité des usages (repos, jeu, conviavilité) ? </t>
  </si>
  <si>
    <t>Le projet permet-il des usages intergénérationnels ?</t>
  </si>
  <si>
    <t>La place des enfants dans le projet a-t-elle été réfléchie ?</t>
  </si>
  <si>
    <t>La place des seniors dans le projet a-t-elle été réfléchie ?</t>
  </si>
  <si>
    <t xml:space="preserve">Un point d'eau est-accessible à proximité du projet ? </t>
  </si>
  <si>
    <t xml:space="preserve">Des toilettes publiques gratuites sont-elles accessibles à proximité du projet ? </t>
  </si>
  <si>
    <t>Le projet favorise-t-il le sentiment de sécurité de tous et toutes (co-visibilité par exemple) ?</t>
  </si>
  <si>
    <t xml:space="preserve">Les espaces de rencontres sont-ils éclairés ? </t>
  </si>
  <si>
    <t>La place des femmes dans le projet a-t-elle été réfléchie ?</t>
  </si>
  <si>
    <t>3.1</t>
  </si>
  <si>
    <t>3.2</t>
  </si>
  <si>
    <t>3.3</t>
  </si>
  <si>
    <t>3.4</t>
  </si>
  <si>
    <t>3.5</t>
  </si>
  <si>
    <t>3.6</t>
  </si>
  <si>
    <t>3.7</t>
  </si>
  <si>
    <t>3.8</t>
  </si>
  <si>
    <t>3.9</t>
  </si>
  <si>
    <t>3.10</t>
  </si>
  <si>
    <t>3.11</t>
  </si>
  <si>
    <t>3.12</t>
  </si>
  <si>
    <t>Le projet limite-t-il les situations d’isolement résidentiel (habitat trop dispersé sans lien aux services) ?</t>
  </si>
  <si>
    <t>Les logements ou espaces créés sont-ils adaptés au vieillissement de la population (accessibilité, plain-pied, évolutivité) ?</t>
  </si>
  <si>
    <t>Les espaces extérieurs sont-ils pensés comme des lieux de vie utilisables (et pas uniquement décoratifs) ?</t>
  </si>
  <si>
    <t>Les logements proposés sont-ils compatibles avec les capacités économiques locales des habitants ?</t>
  </si>
  <si>
    <t>Le projet intègre-t-il une réflexion sur la qualité de l’air intérieur (ventilation, matériaux, humidité) ?</t>
  </si>
  <si>
    <t>Le projet prend-il en compte les risques climatiques locaux (inondations, retrait-gonflement des sols, ...) ?</t>
  </si>
  <si>
    <t xml:space="preserve">Les futurs habitants ont-il accès à un espace vert (parc ou jardin public, forêt, …) à moins de 10 minutes à pied du logement ? </t>
  </si>
  <si>
    <t>4.1</t>
  </si>
  <si>
    <t>4.2</t>
  </si>
  <si>
    <t>4.3</t>
  </si>
  <si>
    <t>4.4</t>
  </si>
  <si>
    <t>4.5</t>
  </si>
  <si>
    <t>4.6</t>
  </si>
  <si>
    <t>4.7</t>
  </si>
  <si>
    <t>4.8</t>
  </si>
  <si>
    <t>4.9</t>
  </si>
  <si>
    <t>4.10</t>
  </si>
  <si>
    <t>Participation / Gouvernance</t>
  </si>
  <si>
    <t xml:space="preserve">Les personnes habituellement les plus éloignées des dispositifs de concertation ont-elles été associées (dispositifs d'aller-vers)? </t>
  </si>
  <si>
    <t xml:space="preserve">Les retours issus de la participation ont-ils été véritablement intégrés au projet ? </t>
  </si>
  <si>
    <t>Les partenaires institutionnels (ARS, Département, Région) ont-ils été intégrés si pertinent ?</t>
  </si>
  <si>
    <t>Cohésion sociale</t>
  </si>
  <si>
    <t>5.1</t>
  </si>
  <si>
    <t>5.2</t>
  </si>
  <si>
    <t>5.3</t>
  </si>
  <si>
    <t>5.4</t>
  </si>
  <si>
    <t>5.5</t>
  </si>
  <si>
    <t>5.6</t>
  </si>
  <si>
    <t>5.7</t>
  </si>
  <si>
    <t>5.8</t>
  </si>
  <si>
    <t>5.9</t>
  </si>
  <si>
    <t>Participation</t>
  </si>
  <si>
    <t>Gouvernance</t>
  </si>
  <si>
    <t>Le projet limite-t-il l’imperméabilisation des sols au strict nécessaire ?
Le projet prévoit-il de la désimperméabilisation ?</t>
  </si>
  <si>
    <t>Compétence</t>
  </si>
  <si>
    <t>Outil d'aide à la décision – Intégrer la santé dans les projets d'aménagement en territoires ruraux</t>
  </si>
  <si>
    <t xml:space="preserve">Le projet favorise t-il l'intermodalité (articulation entre les différents modes de déplacements) ? </t>
  </si>
  <si>
    <t>Les continuités piétonnes présentent des ruptures ou manquent de lisibilité sur le périmètre du projet.</t>
  </si>
  <si>
    <t>Les continuités piétonnes ne sont pas suffisamment larges ou accessibles aux personnes à mobilité réduite.</t>
  </si>
  <si>
    <t>Les traversées de voirie ne sont pas suffisamment sécurisées pour les piéton.</t>
  </si>
  <si>
    <t xml:space="preserve">Les continuités piétonnes ne sont pas ombragées. </t>
  </si>
  <si>
    <t>Les continuités piétonnes ne sont pas éclairées.</t>
  </si>
  <si>
    <t>Les arrêts de transport collectif (lorsqu'ils existent) ne sont pas facilement accessibles à pied de manière sécurisée.</t>
  </si>
  <si>
    <t>Les déplacements à vélo ne sont pas suffisamment sécurisés.</t>
  </si>
  <si>
    <t>Les itinéraires cyclables présentent des ruptures ou ne sont pas connectés au réseau existant ou projeté.</t>
  </si>
  <si>
    <t>Les conflits d'usages entre piétons, cyclistes et automobilistes n'ont pas été suffisamment anticipés.</t>
  </si>
  <si>
    <t>Le stationnement automobile n'est pas optimisé.</t>
  </si>
  <si>
    <t>Les espaces de stationnement prévus ne sont pas perméables.</t>
  </si>
  <si>
    <t>Le projet ne favorise pas l'intermodalité (articulation entre les différents modes de déplacement).</t>
  </si>
  <si>
    <t>Le projet ne permet pas un accès sécurisé à pied aux services essentiels (école, mairie, commerces, santé).</t>
  </si>
  <si>
    <t>2.10</t>
  </si>
  <si>
    <t>Le projet préserve-t-il la ressource en eau potable en limitant les consommations et en favorisant les économies d'eau ?</t>
  </si>
  <si>
    <t>2.11</t>
  </si>
  <si>
    <t xml:space="preserve">Le projet entraine un imperméabilisation des sols supérieure au strict nécessaire/ne prévoit pas de désimperméabilisation. </t>
  </si>
  <si>
    <t xml:space="preserve">La question de l'adaptation aux vagues de chaleur n'a pas été prise en compte. </t>
  </si>
  <si>
    <t>La question du couvert arboré à l'échelle du projet n'a été traitée.</t>
  </si>
  <si>
    <t>Les propriétés allergisantes des espèces végétales ne sont pas prises en compte dans les choix opérés.</t>
  </si>
  <si>
    <t>Les espaces végétalisés n'ont pas été réfléchis pour être facilement appropriés par les usagers</t>
  </si>
  <si>
    <t>Le projet porte atteinte aux continuités écologiques locales ou ne contribue pas à leur préservation.</t>
  </si>
  <si>
    <t>Le projet ne favorise pas une gestion locale des eaux pluviales.</t>
  </si>
  <si>
    <t>Une réflexion sur les potentielles nuisances sonores du projet ou à proximité du projet (trafic, activités, équipements, ...) a-t-elle été menée ?</t>
  </si>
  <si>
    <t xml:space="preserve">Les nuisances sonores potentielles du projet ou à proximité du projet n'ont pas été prises en compte. </t>
  </si>
  <si>
    <t>Le projet ne préserve pas la ressource en eau potable en limitant les consommations et en favorisant les économies d'eau.</t>
  </si>
  <si>
    <t>Le projet n'intègre pas de réflexion visant à éviter la création de gîtes larvaires artificiels favorisant le développement des moustiques.</t>
  </si>
  <si>
    <t>L'exposition des futurs usagers aux pollutions de l'air n'a pas été suffisamment prise en compte dans le projet.</t>
  </si>
  <si>
    <t>3.13</t>
  </si>
  <si>
    <t>3.14</t>
  </si>
  <si>
    <t xml:space="preserve">Le projet favorise t-il le sentiment d'appartenance ? </t>
  </si>
  <si>
    <t xml:space="preserve">Les espaces de rencontres sont-ils lisibles/identifiables ? </t>
  </si>
  <si>
    <t>Le projet ne crée pas ou ne renforce pas d’espaces de rencontre informels.</t>
  </si>
  <si>
    <t>Les espaces de rencontre ne sont pas suffisamment lisibles/identifiables par les usagers.</t>
  </si>
  <si>
    <t>Le mobilier urbain n’est pas accessible à tous et toutes, notamment aux personnes à mobilité réduite.</t>
  </si>
  <si>
    <t xml:space="preserve">Le mobilier urbain n’est pas positionné dans des espaces offrant de l'ombre. </t>
  </si>
  <si>
    <t>Le projet ne favorise pas la mixité des usages.</t>
  </si>
  <si>
    <t>Le projet ne permet pas des usages intergénérationnels.</t>
  </si>
  <si>
    <t>La place des enfants n’a pas été suffisamment prise en compte dans la conception du projet.</t>
  </si>
  <si>
    <t>La place des femmes n’a pas été suffisamment prise en compte dans la conception du projet.</t>
  </si>
  <si>
    <t>La place des seniors n’a pas été suffisamment prise en compte dans la conception du projet.</t>
  </si>
  <si>
    <t>Aucun point d’eau n’est disponible à proximité du projet.</t>
  </si>
  <si>
    <t>Aucun sanitaire public gratuit n’est accessible à proximité du projet.</t>
  </si>
  <si>
    <t>Le projet ne favorise pas le sentiment de sécurité de tous et toutes.</t>
  </si>
  <si>
    <t>Les espaces de rencontre ne sont pas suffisamment éclairés.</t>
  </si>
  <si>
    <t>Le projet ne contribue pas à créer un lieu appropriable favorisant le sentiment d’appartenance et l’attachement au territoire.</t>
  </si>
  <si>
    <t>Le confort thermique des bâtiments/logements a-t-il été optimisé (été comme hiver) ?</t>
  </si>
  <si>
    <t>Qualité du bâti / Habitat</t>
  </si>
  <si>
    <t>4.11</t>
  </si>
  <si>
    <t>Le projet limite-t-il les consommations énergétiques des bâtiments/logements (sobriété énergétique, performance des équipements, recours aux énergies renouvelables lorsque pertinent) ?</t>
  </si>
  <si>
    <t xml:space="preserve">Les espaces occupés bénéficient-ils de suffisamment de lumière naturelle ? </t>
  </si>
  <si>
    <t>4.12</t>
  </si>
  <si>
    <t>Le bâtiment garantit-il une accessibilité universelle permettant à toutes et tous, y compris aux personnes à mobilité réduite, aux personnes en situation de handicap physique, sensoriel ou présentant des troubles cognitifs, d’utiliser les espaces de manière autonome et sécurisée ?</t>
  </si>
  <si>
    <t>Le confort thermique des bâtiments/logements n'est pas garanti en toute saison (été comme hiver).</t>
  </si>
  <si>
    <t>Le projet ne limite pas les consommations énergétiques des bâtiments/logements.</t>
  </si>
  <si>
    <t>Le projet n'intègre pas de réflexion sur la qualité de l'air intérieur.</t>
  </si>
  <si>
    <t>Le projet ne prend pas en compte les risques climatiques locaux (inondations, retrait-gonflement des argiles, etc.)</t>
  </si>
  <si>
    <t>Les espaces occupés ne bénéficient pas d'un apport suffisant en lumière naturelle.</t>
  </si>
  <si>
    <t>Le bâtiment ne garantit pas une accessibilité universelle permettant à toutes et tous, y compris aux personnes à mobilité réduite, aux personnes en situation de handicap physique, sensoriel ou présentant des troubles cognitifs, d'utiliser les espaces de manière autonome et sécurisée.</t>
  </si>
  <si>
    <t>Les logements ou espaces créés ne sont pas adaptés au vieillissement de la population.</t>
  </si>
  <si>
    <t>Le projet favorise des situations d'isolement résidentiel (habitat dispersé, éloignement des services et équipements).</t>
  </si>
  <si>
    <t>Le projet prévoit des logements à proximité de sources importantes de nuisances sonores (axes routiers très fréquentés, établissements bruyants, etc.).</t>
  </si>
  <si>
    <t xml:space="preserve">Les espaces extérieurs ne sont pas conçus comme de véritables lieux de vie et d'usages. </t>
  </si>
  <si>
    <t>Les logements proposés ne sont pas compatibles avec les capacités économiques des habitants du territoire.</t>
  </si>
  <si>
    <t xml:space="preserve">Le positionnement de logements à proximité de sources importantes de bruit (axes routiers très fréquentés, établissements bruyants, …)  a-t-il été évité ? </t>
  </si>
  <si>
    <t>Les futurs habitants ne disposent pas d'un accès de proximité à un espace de nature ou à un espace vert de qualité (parc, jardin public, forêt, etc.).</t>
  </si>
  <si>
    <t>Le projet a-t-il été élaboré en associant l'ensemble des services concernés au sein de la collectivité (urbanisme, voirie, environnement, mobilités, santé, action sociale, espaces verts, etc.) ?</t>
  </si>
  <si>
    <t>Le projet est-il conforme aux exigences réglementaires (règlement du PLU(i), servitures, etc.) et cohérent avec les orientations des documents de planification en vigueur (PLU(i), SCoT, PCAET, etc.) ?</t>
  </si>
  <si>
    <t>La capacité de la collectivité à assurer durablement la gestion et l'entretien du projet (moyens humains, compétences techniques, organisation des services) a-t-elle été prise en compte ?</t>
  </si>
  <si>
    <t>Le coût de fonctionnement du projet à long terme (entretien, maintenance, exploitation, renouvellement des équipements) est-il compatible avec les capacités financières de la collectivité ?</t>
  </si>
  <si>
    <t xml:space="preserve">Les populations directement concernées par le projet (futurs usagers/bénéficiaires directs) ont-elles été associées à la réflexion (concertation réelle et pas seulement informative) ? </t>
  </si>
  <si>
    <t>Les populations indirectement concernées par le projet (usagers potentiels, riverains, habitants du territoire, ...) ont-elles été associées à la réflexion (concertation réelle et pas seulement informative) ?</t>
  </si>
  <si>
    <t>Les populations directement concernées par le projet (futurs usagers/bénéficiaires directs) n’ont pas été associées à la réflexion dans le cadre d’une véritable démarche de concertation.</t>
  </si>
  <si>
    <t>Les populations indirectement concernées par le projet (riverains, usagers potentiels, habitants du territoire) n’ont pas été associées à la réflexion.</t>
  </si>
  <si>
    <t>Les personnes habituellement éloignées des démarches de concertation n’ont pas été mobilisées via des démarches adaptées d’aller-vers.</t>
  </si>
  <si>
    <t>Les contributions issues de la participation citoyenne n’ont pas été prises en compte dans les choix de conception ou d’évolution du projet.</t>
  </si>
  <si>
    <t>Les partenaires institutionnels ou acteurs ressources concernés (ARS, Département, Région, organismes spécialisés, etc.) n’ont pas été associés lorsque cela était pertinent.</t>
  </si>
  <si>
    <t>Le projet ne respecte pas pleinement les exigences réglementaires applicables (règlement du PLU(i), servitudes, normes, etc.) ou n’est pas cohérent avec les orientations des documents de planification en vigueur (PLU(i), SCoT, PCAET, etc.).</t>
  </si>
  <si>
    <t>Les différents services concernés de la collectivité (urbanisme, voirie, environnement, mobilités, santé, action sociale, espaces verts, etc.) n’ont pas été associés à l’élaboration du projet (absence de travail en transversalité).</t>
  </si>
  <si>
    <t>La capacité de la collectivité à assurer durablement la gestion et l’entretien du projet (moyens humains, compétences techniques, organisation des services) n’a pas été  prise en compte.</t>
  </si>
  <si>
    <t>Les coûts de fonctionnement du projet à long terme (entretien, maintenance, exploitation, renouvellement des équipements) ne sont pas compatibles avec les capacités financières de la collectivité.</t>
  </si>
  <si>
    <r>
      <t xml:space="preserve">Intensité de l'impact sur la santé et sur les inégalités
</t>
    </r>
    <r>
      <rPr>
        <sz val="8"/>
        <color theme="0"/>
        <rFont val="Poppins"/>
        <scheme val="minor"/>
      </rPr>
      <t xml:space="preserve">(1 = Faible ; 4 = Fort) </t>
    </r>
  </si>
  <si>
    <r>
      <t xml:space="preserve">Score
</t>
    </r>
    <r>
      <rPr>
        <sz val="8"/>
        <color theme="0"/>
        <rFont val="Poppins"/>
        <scheme val="minor"/>
      </rPr>
      <t>Plus le score est faible, plus le projet est "favorable à la santé"</t>
    </r>
  </si>
  <si>
    <t xml:space="preserve">Prise en compte du déterminant Mobilités </t>
  </si>
  <si>
    <t>Non concerné</t>
  </si>
  <si>
    <t>Prise en compte du déterminant Adaptation au changement climatique</t>
  </si>
  <si>
    <t>Prise en compte du déterminant Cohésion sociale</t>
  </si>
  <si>
    <t>Prise en compte du déterminant Qualité du bâti / Habitat</t>
  </si>
  <si>
    <t>Prise en compte du déterminant Participation / Gouvernance</t>
  </si>
  <si>
    <t xml:space="preserve">Nom de l'évaluateur : </t>
  </si>
  <si>
    <t>Date de l'évaluation :</t>
  </si>
  <si>
    <t>Nom de l'évaluateur :</t>
  </si>
  <si>
    <t>Projet évalué :</t>
  </si>
  <si>
    <t>Date :</t>
  </si>
  <si>
    <t xml:space="preserve">Indice global de prise en compte de la santé </t>
  </si>
  <si>
    <t xml:space="preserve">Commentaire </t>
  </si>
  <si>
    <t xml:space="preserve">Synthèse par déterminant </t>
  </si>
  <si>
    <t xml:space="preserve">Déterminant </t>
  </si>
  <si>
    <t xml:space="preserve">% de prise en compte </t>
  </si>
  <si>
    <t xml:space="preserve">Qualité du bâti / Habitat </t>
  </si>
  <si>
    <t>Remarques de l'évaluateur :</t>
  </si>
  <si>
    <t xml:space="preserve">Favorable </t>
  </si>
  <si>
    <t>Améliorations possibles</t>
  </si>
  <si>
    <t>Point de vigilance</t>
  </si>
  <si>
    <t>L'évaluateur complète uniquement la colonne D (sélection de la réponse dans le menu déroulant)</t>
  </si>
  <si>
    <r>
      <t xml:space="preserve">Phase du projet 
</t>
    </r>
    <r>
      <rPr>
        <i/>
        <sz val="8"/>
        <rFont val="Poppins"/>
        <scheme val="minor"/>
      </rPr>
      <t>A sélectionner dans le menu déroulant</t>
    </r>
  </si>
  <si>
    <r>
      <t xml:space="preserve">Collectivité
</t>
    </r>
    <r>
      <rPr>
        <i/>
        <sz val="8"/>
        <rFont val="Poppins"/>
        <scheme val="minor"/>
      </rPr>
      <t>A sélectionner dans le menu déroulant</t>
    </r>
  </si>
  <si>
    <t>Nom du projet</t>
  </si>
  <si>
    <t xml:space="preserve">Les éléments ci-dessous sont à compléter par l'évaluateur </t>
  </si>
  <si>
    <t>Rapport au territoire</t>
  </si>
  <si>
    <t xml:space="preserve">Habitants du territoire </t>
  </si>
  <si>
    <t>Vulnérabilités / Besoins spécifiques</t>
  </si>
  <si>
    <t xml:space="preserve">Tranche(s) d'âge </t>
  </si>
  <si>
    <r>
      <t xml:space="preserve">Autre
</t>
    </r>
    <r>
      <rPr>
        <i/>
        <sz val="8"/>
        <color theme="1"/>
        <rFont val="Poppins"/>
        <scheme val="minor"/>
      </rPr>
      <t>A compléter</t>
    </r>
  </si>
  <si>
    <t xml:space="preserve">Personnes à faibles revenus </t>
  </si>
  <si>
    <t xml:space="preserve">Remarques éventuelles de l'évaluateur </t>
  </si>
  <si>
    <t>Personnes à mobilité réduite</t>
  </si>
  <si>
    <t xml:space="preserve">Personnes en situation de handicap physique </t>
  </si>
  <si>
    <t>Personnes en situation de handicap psychique et/ou cognitif</t>
  </si>
  <si>
    <t xml:space="preserve">Comment utiliser cet outil ? </t>
  </si>
  <si>
    <t xml:space="preserve">Fiche projet </t>
  </si>
  <si>
    <t>Partenaire(s) éventuel(s)</t>
  </si>
  <si>
    <r>
      <t xml:space="preserve">Description du projet
</t>
    </r>
    <r>
      <rPr>
        <i/>
        <sz val="8"/>
        <color theme="1"/>
        <rFont val="Poppins"/>
        <scheme val="minor"/>
      </rPr>
      <t>Présenter brièvement le projet (aménagements prévus)</t>
    </r>
  </si>
  <si>
    <r>
      <t xml:space="preserve">Effets attendus
</t>
    </r>
    <r>
      <rPr>
        <i/>
        <sz val="8"/>
        <color theme="1"/>
        <rFont val="Poppins"/>
        <scheme val="minor"/>
      </rPr>
      <t>Décrire brièvement les objectifs recherchés et les bénéfices attendus pour le territoire</t>
    </r>
  </si>
  <si>
    <r>
      <t xml:space="preserve">Avant de débuter le diagnostic, il est recommandé de renseigner les principales caractéristiques du projet évalué dans l’onglet « Fiche projet ».
Cette étape permet de contextualiser l’analyse et de conserver une trace des éléments ayant guidé l’évaluation. Elle facilite également le partage du diagnostic avec les différents acteurs impliqués dans le projet.
Même si l’outil peut être utilisé par une seule personne, son intérêt est renforcé lorsqu’il est complété collectivement. La santé étant une approche transversale, le croisement des regards favorise une meilleure prise en compte des différents usages, besoins des populations et contraintes opérationnelles de la collectivité concernée. 
</t>
    </r>
    <r>
      <rPr>
        <b/>
        <sz val="10"/>
        <color theme="1"/>
        <rFont val="Poppins"/>
        <scheme val="minor"/>
      </rPr>
      <t>L’objectif n’est pas d’obtenir un diagnostic « expert » porté par une seule personne, mais de construire une vision partagée du projet et d’identifier ensemble les opportunités pour le rendre plus favorable à la santé.</t>
    </r>
  </si>
  <si>
    <t xml:space="preserve">Diagnostic du projet </t>
  </si>
  <si>
    <t>Réponse</t>
  </si>
  <si>
    <t>Signification</t>
  </si>
  <si>
    <t xml:space="preserve">Partiellement </t>
  </si>
  <si>
    <t xml:space="preserve">Je ne sais pas </t>
  </si>
  <si>
    <t xml:space="preserve">Le sujet est intégré dans le projet </t>
  </si>
  <si>
    <t xml:space="preserve">Le sujet est pris en compte mais peut encore être amélioré </t>
  </si>
  <si>
    <t xml:space="preserve">Le sujet n'est pas intégré ou insuffisamment traité </t>
  </si>
  <si>
    <t>L'information n'est pas disponible à ce stade ou doit être recherchée</t>
  </si>
  <si>
    <t>La question ne s'applique pas au projet</t>
  </si>
  <si>
    <t>Chaque question est pondérée selon son niveau d’impact potentiel sur la santé et les inégalités sociales de santé (1 : impact mineur ; 4 : impact fort).</t>
  </si>
  <si>
    <t xml:space="preserve">Synthèse du projet </t>
  </si>
  <si>
    <t>Cet onglet présente une vision globale du diagnostic, il propose une synthèse par enjeu de santé.</t>
  </si>
  <si>
    <t xml:space="preserve">Le sujet est globalement bien intégré dans le projet. </t>
  </si>
  <si>
    <t xml:space="preserve">Le projet peut encore progresser sur ce sujet. </t>
  </si>
  <si>
    <t xml:space="preserve">Le sujet nécessite une attention particulière, il doit être retravaillé. </t>
  </si>
  <si>
    <t>Leviers - Recommandations</t>
  </si>
  <si>
    <t>Le score proposé par l’outil constitue un indicateur d’aide à la décision. Il ne mesure pas directement l’impact sanitaire réel du projet. La synthèse permet d’identifier rapidement les enjeux de santé bien intégrés et les domaines sur lesquels agir en priorité.</t>
  </si>
  <si>
    <t xml:space="preserve">Crédits </t>
  </si>
  <si>
    <t>Cet onglet constitue le cœur de l’outil. Pour chaque question, l’utilisateur est invité à sélectionner une réponse parmi les propositions suivantes :</t>
  </si>
  <si>
    <t>Un accès sécurisé à pied aux services essentiels favorise les déplacements actifs du quotidien, source d'activité physique régulière. Il contribue également à réduire les nuisances liées à l'usage de la voiture (pollution de l'air, bruit), renforce l'autonomie des habitants, notamment des enfants et des personnes âgées, et facilite les interactions sociales.</t>
  </si>
  <si>
    <t>Localiser les nouveaux aménagements ou équipements à proximité des centralités existantes et des services afin de favoriser les déplacements à pied et de limiter la dépendance à la voiture.</t>
  </si>
  <si>
    <t>Des continuités piétonnes interrompues, peu lisibles ou discontinues constituent un frein aux déplacements à pied. Elles peuvent conduire les habitants à privilégier la voiture, y compris pour de courtes distances, réduisant ainsi les opportunités d'activité physique quotidienne. Elles augmentent également le risque d'accidents, notamment pour les personnes les plus vulnérables (enfants, les personnes âgées et les personnes en situation de handicap).</t>
  </si>
  <si>
    <t>Connecter les nouveaux aménagements au réseau piéton existant en privilégiant des itinéraires directs, confortables et accessibles à tous les usagers.</t>
  </si>
  <si>
    <t xml:space="preserve">Des cheminements piétons suffisamment larges, praticables et accessibles permettent à toutes et tous de se déplacer de manière autonome et sécurisée, notamment les personnes à mobilité réduite, les personnes âgées, les personnes avec poussette ou en situation de handicap. Au-delà d’une obligation réglementaire, l’accessibilité des espaces publics constitue un levier majeur de réduction des inégalités d’accès aux services et aux équipements du quotidien. </t>
  </si>
  <si>
    <t>Assurer des continuités piétonnes sans rupture entre les principaux pôles générateurs de déplacements (services, équipements, commerces, espaces publics) en traitant les discontinuités existantes.</t>
  </si>
  <si>
    <t>Rendre les cheminements lisibles grâce à une signalétique adaptée, un traitement homogène des revêtements et une identification claire des itinéraires piétons.</t>
  </si>
  <si>
    <t>Respecter les exigences réglementaires en matière d’accessibilité des cheminements piétons, en garantissant notamment une largeur minimale de 1,40 m libre de tout obstacle conformément à l’arrêté du 15 janvier 2007 relatif à l’accessibilité de la voirie et des espaces publics. Lorsque le contexte le permet, viser une largeur supérieure (environ 2,50 m) afin d’améliorer le confort d’usage, permettre les croisements et faciliter les déplacements des personnes à mobilité réduite, avec poussette ou accompagnées.</t>
  </si>
  <si>
    <t>Expérimenter des aménagements temporaires dans une démarche d’urbanisme tactique afin de tester de nouvelles organisations de l’espace public : élargissement temporaire d'un espace marchable, piétonnisation ponctuelle (d'un accès école par exemple), etc. avant une éventuelle réalisation pérenne. Cette approche permet d’observer les usages, d’ajuster les solutions techniques et d’associer les habitants à l’évolution de leur cadre de vie.</t>
  </si>
  <si>
    <t>Intégrer les besoins des personnes à mobilité réduite dès la conception du projet en associant, lorsque cela est possible, les usagers concernés afin d’identifier les difficultés d’usage et les points de vigilance.</t>
  </si>
  <si>
    <t xml:space="preserve">Garantir des cheminements piétons libres de tout obstacle (poublles, stationnement sauvage, etc.). </t>
  </si>
  <si>
    <t>Des traversées de voirie insuffisamment sécurisées peuvent constituer un frein aux déplacements à pied et augmenter le risque d’accidents. En effet, a perception d’un danger lié à la circulation automobile peut également conduire certains habitants à renoncer à la marche au quotidien et renforcer la dépendance à la voiture.</t>
  </si>
  <si>
    <t>Améliorer la visibilité des traversées en limitant les obstacles visuels, en assurant un éclairage adapté et en veillant au positionnement du mobilier urbain et du stationnement à proximité des passages piétons.</t>
  </si>
  <si>
    <t>L’absence d’ombrage sur les cheminements piétons peut réduire le confort d’usage et limiter les déplacements à pied, notamment lors des périodes de fortes chaleurs. L’exposition directe au soleil augmente l’inconfort thermique et peut exposer à des risques : situations de déshydratation, de fatigue, de malaise ou aggraver certaines pathologies, en particulier chez les personnes vulnérables (personnes âgées, jeunes enfants, personnes souffrant de pathologies chroniques).</t>
  </si>
  <si>
    <t>Préserver et valoriser les éléments existants apportant de l’ombre (arbres remarquables, haies, structures végétales) en les intégrant au projet plutôt qu’en les supprimant.</t>
  </si>
  <si>
    <t>Un éclairage insuffisant des cheminements piétons peut limiter les déplacements à pied, notamment en soirée ou en période hivernale, en renforçant le sentiment d’insécurité des usagers. Ce sentiment peut particulièrement concerner les femmes et contribuer à éviter les sorties en dehors du logement. L’enjeu est de concilier éclairage, sobriété énergétique et préservation de la biodiversité nocturne (trame noire).</t>
  </si>
  <si>
    <t xml:space="preserve">Adapter l’éclairage des cheminements piétons aux usages réels en privilégiant un éclairage ciblé des secteurs stratégiques (abords des équipements publics, arrêts de transport, traversées, centres-bourgs) plutôt qu’un éclairage systématique de l’ensemble des espaces. Identifier les itinéraires piétons prioritaires en concertation avec les habitants et usagers du territoire. </t>
  </si>
  <si>
    <t>Privilégier des dispositifs d’éclairage sobres et respectueux de la biodiversité (intensité maîtrisée, orientation du flux lumineux vers le sol, éclairage à détection de présence, choix de températures de couleur adaptées).</t>
  </si>
  <si>
    <t>Des arrêts de transport collectif difficilement accessibles à pied peuvent limiter l’utilisation des transports en commun et renforcer la dépendance à la voiture individuelle, notamment dans les territoires ruraux. Cette situation peut réduire l’autonomie des personnes ne disposant pas de véhicule (jeunes, personnes âgées, personnes en situation de précarité) et limiter leur accès aux services, aux soins, à l’emploi et aux activités sociales.</t>
  </si>
  <si>
    <t xml:space="preserve">Des aménagements cyclables insuffisamment sécurisés peuvent constituer un frein à la pratique du vélo, en particulier chez les enfants, les personnes débutantes ou ne se sentent pas en confiance. Dans les territoires ruraux, où les distances entre les lieux de vie, les services et les équipements peuvent être importantes, le vélo constitue une solution de mobilité active permettant de renforcer l’autonomie des habitants et de limiter la dépendance à la voiture individuelle. </t>
  </si>
  <si>
    <t>Sécuriser les points de conflit entre vélos et véhicules motorisés (carrefours, intersections, traversées de voirie, entrées/sorties de parking) en travaillant la visibilité, les priorités de circulation et la lisibilité des aménagements.</t>
  </si>
  <si>
    <t>Réduire la vitesse des véhicules motorisés dans les secteurs de coexistence entre cyclistes et automobilistes (zones 30, zones de rencontre, aménagements d’apaisement de la circulation)</t>
  </si>
  <si>
    <t>Aménager des sas vélos aux carrefours équipés de feux lorsque cela est pertinent afin de sécuriser les démarrages et d’améliorer la visibilité des cyclistes auprès des automobilistes.</t>
  </si>
  <si>
    <t>Des itinéraires cyclables discontinus ou mal connectés limitent l’usage du vélo au quotidien en rendant les déplacements moins lisibles, moins pratiques et moins sécurisés. En territoire rural, où les distances entre les lieux de vie, les services et les équipements sont souvent plus importantes, la continuité des aménagements est essentielle pour faire du vélo une véritable solution de mobilité.</t>
  </si>
  <si>
    <t>Développer des itinéraires cyclables sécurisés et adaptés aux usages du territoire, notamment en s’appuyant sur les voies vertes, chemins existants ou anciennes emprises pouvant accueillir des déplacements cyclables du quotidien.</t>
  </si>
  <si>
    <t>Inscrire les projets d’aménagement dans une stratégie globale de mobilité active (plan vélo, schéma directeur des mobilités actives) afin d’éviter une approche ponctuelle et de favoriser un maillage cohérent à long terme.</t>
  </si>
  <si>
    <t>Un conflit d’usage correspond à une situation où différents usagers de l’espace public (piétons, cyclistes, automobilistes, usagers d’engins motorisés…) ont des pratiques ou des besoins qui peuvent entrer en opposition et générer un sentiment d’insécurité, de l’inconfort ou des risques d’accident. Dans un projet d’aménagement, l’absence d’anticipation de ces interactions peut décourager les mobilités actives et limiter l’usage des espaces publics par certains publics, notamment les enfants, les personnes âgées ou les personnes en situation de handicap. Une organisation claire des déplacements contribue à favoriser des espaces plus sûrs, inclusifs et propices à la marche et au vélo.</t>
  </si>
  <si>
    <t>Dissocier, lorsque cela est nécessaire, voies piétonnes et vélo  : installer des limites franches et continues, construites ou végétales, entre l'espace piétonnier ou cyclable et la route.</t>
  </si>
  <si>
    <t xml:space="preserve">Analyser les usages actuels et futurs de l’espace public dès la conception du projet afin d’identifier les zones de conflits potentiels entre piétons, cyclistes, véhicules motorisés et autres usagers.
</t>
  </si>
  <si>
    <t>Un stationnement automobile surdimensionné ou mal organisé peut renforcer la place de la voiture dans les déplacements quotidiens et limiter la place accordée aux mobilités actives, aux espaces végétalisés ou aux usages collectifs de l’espace public.En territoire rural, où certaines populations restent fortement dépendantes de la voiture en raison des distances, de l’offre limitée de transports collectifs ou de l’éloignement des services, l’enjeu n’est pas de supprimer la voiture mais d’en optimiser l’usage.</t>
  </si>
  <si>
    <t>Évaluer les besoins en stationnement à partir d’un diagnostic local (taux de motorisation des ménages, fréquentation du site, horaires d’usage, présence de services ou d’équipements à proximité). Il n’existe pas de ratio universel pertinent en milieu rural, la dépendance automobile, la structure des ménages et l’offre de mobilité variant énormément d’une commune à l’autre.</t>
  </si>
  <si>
    <t>Des espaces de stationnement imperméabilisés empêchent l’infiltration naturelle des eaux de pluie, favorisent le ruissellement et peuvent aggraver les risques d’inondation et de saturation des réseaux. Les revêtements minéraux emmagasinent la chaleur et contribuent à augmenter les températures en période estivale. À l’inverse, des stationnements perméables et végétalisés participent à une meilleure gestion des eaux pluviales, améliorent le confort thermique et contribuent à un cadre de vie plus agréable.</t>
  </si>
  <si>
    <t>Privilégier des revêtements perméables pour les espaces de stationnement lorsque les caractéristiques du site le permettent (dalles engazonnées, pavés drainants, etc.) afin de favoriser l’infiltration des eaux pluviales.</t>
  </si>
  <si>
    <t>L’intermodalité consiste à faciliter l’enchaînement de plusieurs modes de déplacement au cours d’un même trajet (marche, vélo, transport collectif, covoiturage, voiture, etc.). En territoire rural, où les déplacements reposent souvent sur plusieurs solutions de mobilité, une bonne articulation entre ces modes permet de réduire la dépendance à la voiture individuelle tout en maintenant l’accessibilité aux services, à l’emploi et aux équipements. Elle favorise également les mobilités actives, notamment la marche et le vélo, qui constituent souvent le premier ou le dernier maillon du déplacement.</t>
  </si>
  <si>
    <t>Faciliter les déplacements multimodaux en assurant une accessibilité cyclable sécurisée vers les arrêts de transport collectif, les aires de covoiturage et les principaux équipements du territoire. Permettre l'emport des vélos à bord des transports collectifs, lorsque cela est possible, afin de faciliter les déplacements combinant vélo et transport collectif, notamment pour les trajets domicile-travail.</t>
  </si>
  <si>
    <t>Installer des stationnements vélos sécurisés à proximité des arrêts de transport collectif, des aires de covoiturage et des principaux équipements du territoire.</t>
  </si>
  <si>
    <t>Développer des services favorisant l'usage du vélo, tels que des stations de vélos à assistance électrique (VAE) ou des dispositifs d'aide à l'acquisition de VAE, particulièrement adaptés aux distances et au relief des territoires ruraux.</t>
  </si>
  <si>
    <t>Mettre en place une signalétique piétonne et cyclable indiquant les temps de parcours à pied et à vélo (en minutes) vers les principaux services, équipements et centres-bourgs voisins afin d'encourager les mobilités actives et de rendre les alternatives à la voiture plus lisibles.</t>
  </si>
  <si>
    <t>L'imperméabilisation des sols réduit leur capacité à infiltrer les eaux de pluie, augmente le ruissellement et peut aggraver les risques d'inondation. Elle contribue également à l'augmentation des températures en limitant le rafraîchissement naturel des espaces, ce qui peut accentuer les effets des épisodes de fortes chaleurs sur la santé. À l'inverse, des sols perméables et vivants participent à la régulation du cycle de l'eau, au maintien de la biodiversité, à l'amélioration du confort thermique et à l'adaptation des territoires aux effets du changement climatique.</t>
  </si>
  <si>
    <t>Limiter l'imperméabilisation des sols au strict nécessaire en optimisant l'emprise des voiries, des espaces de stationnement et des autres surfaces minéralisées.</t>
  </si>
  <si>
    <t>Désimperméabiliser les surfaces existantes lorsque cela est possible afin de restaurer les fonctions naturelles des sols et de favoriser l'infiltration des eaux pluviales.</t>
  </si>
  <si>
    <t>Privilégier des revêtements perméables pour les cheminements, les stationnements et les espaces publics, lorsque les contraintes techniques et les usages le permettent.</t>
  </si>
  <si>
    <t>Végétaliser les cours d'école en désimperméabilisant les surfaces minérales et en intégrant des arbres d'ombrage, des espaces de nature et des sols perméables afin d'améliorer le confort thermique, de favoriser les usages et de renforcer la biodiversité.</t>
  </si>
  <si>
    <t xml:space="preserve">Dans le contexte du réchauffement climatique, la fréquence et l’intensité des vagues de chaleur augmentent. Cette intensification des vagues de chaleur se cumule avec les phénomènes d'urbanisation, d'artificialisation des sols à l’échelle des collectivités et d'émissions de chaleur anthropique (liées aux véhicules, à la climatisation, etc.). Les températures élevées ont des conséquences sur la santé (déshydratation, malaises, aggravation des maladies cardiovasculaires et respiratoires, etc.) en particulier chez les personnes âgées, les jeunes enfants, les personnes souffrant de maladies chroniques et les travailleurs exposés. Intégrer le confort thermique dès la conception des projets constitue un levier majeur d'adaptation au changement climatique et de protection de la santé. </t>
  </si>
  <si>
    <t>Limiter les surfaces minérales et désimperméabiliser les espaces lorsque cela est possible, en privilégiant des solutions favorisant l'infiltration des eaux pluviales et le rafraîchissement naturel (revêtements perméables, béton drainant lorsque les contraintes d'accessibilité le nécessitent, etc.).</t>
  </si>
  <si>
    <t>Végétaliser le projet en développant un couvert arboré diversifié et en privilégiant des essences adaptées au climat local, peu consommatrices en eau et présentant un fort potentiel d'évapotranspiration afin d'améliorer le rafraîchissement naturel.</t>
  </si>
  <si>
    <t>Préserver les couloirs de ventilation naturelle en évitant les implantations bâties ou végétales susceptibles d'entraver la circulation de l'air et en tenant compte de l'orientation des vents dominants dès la conception du projet.</t>
  </si>
  <si>
    <t>Créer des espaces ombragés le long des cheminements, sur les places, les aires de stationnement et les espaces de rencontre en combinant végétation et dispositifs d'ombrage (pergolas, ombrières, voiles d'ombrage lorsque la végétalisation n'est pas possible).</t>
  </si>
  <si>
    <t>Prévoir des points d'eau accessibles au public dans les espaces fortement fréquentés afin de limiter les risques liés aux fortes chaleurs et d'améliorer le confort des usagers.</t>
  </si>
  <si>
    <t>Organiser la gestion des bâtiments publics lors des épisodes de chaleur, et plus généralement en été (ventilation nocturne, fermeture des protections solaires en journée, définition des responsabilités de gestion) afin de maintenir un confort thermique satisfaisant.</t>
  </si>
  <si>
    <t>La présence d’un couvert arboré dans les projets d’aménagement contribue à créer des espaces plus agréables, attractifs et favorables aux usages extérieurs. Les arbres apportent des bénéfices importants pour la santé physique en encourageant les déplacements et les activités de plein air, en limitant l’exposition à la chaleur et en contribuant à réduire les risques liés à la sédentarité. Ils participent également à la santé mentale en favorisant la diminution du stress et de l’anxiété, ainsi qu’à la cohésion sociale en créant des espaces propices aux rencontres informelles. En période de fortes chaleurs, l’arbre joue un rôle majeur de rafraîchissement : passer de 5 à 30 arbres par hectare peut réduire d’environ 3 °C la température de surface du sol.</t>
  </si>
  <si>
    <t>Préserver les arbres existants et les éléments végétaux remarquables (arbres isolés, alignements, haies, bosquets) en les intégrant au projet plutôt qu’en les supprimant, compte tenu du temps nécessaire à la croissance des nouveaux arbres.</t>
  </si>
  <si>
    <t>Appliquer le principe du 3-30-300 lorsque le contexte le permet : permettre à chaque habitant de voir au moins 3 arbres depuis son domicile, atteindre environ 30 % de couverture arborée dans les secteurs urbanisés et garantir un espace de nature (parc, verger communal, forêt, ...) accessible à moins de 300 mètres à pied.</t>
  </si>
  <si>
    <t>Le choix des espèces végétales dans les projets d’aménagement a des conséquences directes sur la santé des habitants. L’exposition aux pollens constitue un enjeu majeur de santé publique : elle concerne environ 20 % des enfants et 30 % des adultes et peut provoquer ou aggraver des allergies respiratoires (rhinite, conjonctivite, asthme). Le changement climatique peut également modifier les périodes de pollinisation et favoriser l’exposition aux allergènes. Intégrer le potentiel allergisant des végétaux dès la conception des projets permet de concilier végétalisation, adaptation au changement climatique, biodiversité et protection de la santé des populations.</t>
  </si>
  <si>
    <t>Privilégier des palettes végétales diversifiées associant différentes strates (arbres, arbustes, plantes herbacées) et des espèces adaptées aux conditions locales, afin d’améliorer la résilience des aménagements et de renforcer leurs bénéfices pour la santé et l’environnement.</t>
  </si>
  <si>
    <t>Les espaces végétalisés contribuent à la santé lorsqu’ils sont réellement utilisés par les habitants et intégrés dans les pratiques quotidiennes. Un espace vert uniquement pensé comme un élément paysager ou décoratif risque de rester peu fréquenté et de ne pas produire pleinement ses bénéfices : incitation à sortir de chez soi, activité physique, réduction du stress et de l’anxiété, rencontres entre habitants et renforcement du lien social. Dans les territoires ruraux, où les espaces de nature sont souvent présents mais pas toujours aménagés pour les usages du quotidien, il est essentiel de concevoir des espaces végétalisés accessibles, confortables et appropriables par toutes et tous.</t>
  </si>
  <si>
    <t>Concevoir les espaces végétalisés comme de véritables lieux de vie en intégrant des aménagements favorisant leur appropriation (mobilier adapté, assises, cheminements, espaces de repos, zones de jeux ou de convivialité).</t>
  </si>
  <si>
    <t>Adapter les aménagements aux différents usages et publics en prévoyant des espaces accessibles aux enfants, aux adolescents, aux adultes, aux personnes âgées et aux personnes en situation de handicap.</t>
  </si>
  <si>
    <t>Garantir l’accessibilité et la lisibilité des espaces végétalisés en assurant des cheminements confortables, sécurisés et adaptés aux mobilités de toutes et tous (poussettes, fauteuils, personnes à mobilité réduite).</t>
  </si>
  <si>
    <t>Associer les futurs usagers à la conception des espaces végétalisés afin d’identifier leurs besoins, favoriser leur appropriation et renforcer le sentiment d’appartenance au lieu.</t>
  </si>
  <si>
    <t>La pollution atmosphérique constitue l’un des principaux facteurs environnementaux de risque pour la santé selon l’Organisation mondiale de la santé (OMS). L’exposition chronique à certains polluants, notamment les particules fines (PM2,5), le dioxyde d’azote (NO₂) et l’ozone (O₃), peut favoriser ou aggraver des pathologies respiratoires, cardiovasculaires et certains cancers. Si les niveaux de pollution sont généralement plus élevés dans les grandes agglomérations, les territoires ruraux sont également concernés, notamment à proximité des axes routiers et des sources d’émissions. Anticiper l’exposition des futurs usagers dès la conception d’un projet permet de limiter les impacts sanitaires liés à une exposition quotidienne et prolongée.</t>
  </si>
  <si>
    <t>Implanter les espaces accueillant des publics sensibles (écoles, crèches, logements, espaces de détente, aires de jeux) à distance des principales sources de pollution atmosphérique lorsque cela est possible, notamment des axes routiers à fort trafic.</t>
  </si>
  <si>
    <t>Créer des zones tampons entre les sources d’émissions et les espaces fréquentés par les usagers et privélégier les formes urbaines diminuant les niveaux d'exposition (construction en retrait de la voierie, mise en place d'un écran végétal, etc.) et éviter les rues "canyon" (rues longues et étroites).</t>
  </si>
  <si>
    <t>L’Organisation mondiale de la santé (OMS) considère le bruit comme le deuxième facteur environnemental le plus nocif en Europe après la pollution de l’air. Il est défini comme tout son ou ensemble de sons jugés indésirables parce qu’ils dérangent ou sont susceptibles d’affecter la santé. Une exposition prolongée au bruit peut avoir des effets importants sur la santé : troubles du sommeil, stress chronique, augmentation des risques cardiovasculaires, altération de l’audition, difficultés d’apprentissage et baisse des capacités de concentration. Anticiper les nuisances sonores liées au projet ou présentes à proximité permet de préserver la qualité de vie des futurs usagers et de créer des environnements plus favorables à la santé.</t>
  </si>
  <si>
    <t>Identifier les sources potentielles de nuisances sonores dès la conception du projet en s’appuyant sur les outils existants, notamment le classement sonore des voies (CSV) annexé au PLU(i) ou les diagnostics locaux disponibles.</t>
  </si>
  <si>
    <t>Réduire les nuisances liées au trafic automobile en favorisant des solutions permettant de diminuer le nombre de véhicules en circulation (mise en place d'aires de covoiturage, création de déviations permettant de contiourner les centre-bourgs lorsque cela est pertinent, etc.).</t>
  </si>
  <si>
    <t>Apaiser la circulation dans les secteurs sensibles en réduisant les vitesses réglementaires (par exemple zones 30 km/h, zones de rencontre) afin de diminuer le bruit généré par les véhicules et d’améliorer la sécurité des usagers.</t>
  </si>
  <si>
    <t>Anticiper les usages futurs et les interactions entre les fonctions du territoire (habiter, travailler, se déplacer, se divertir).</t>
  </si>
  <si>
    <t>Les continuités écologiques permettent aux espèces animales et végétales de se déplacer, de se reproduire et de maintenir des écosystèmes fonctionnels. Leur préservation contribue également à la santé humaine en favorisant des milieux naturels plus résilients, capables de réguler le climat local, de limiter les effets des fortes chaleurs, de préserver la qualité de l’eau et de l’air et de soutenir la biodiversité. La fragmentation des habitats naturels liée à l’artificialisation des sols peut fragiliser ces équilibres et réduire les services rendus par les écosystèmes. Intégrer les continuités écologiques dans les projets d’aménagement permet ainsi de concilier protection de la biodiversité, adaptation au changement climatique et qualité du cadre de vie.</t>
  </si>
  <si>
    <t>Identifier les continuités écologiques existantes (trames verte, bleue, noire et brune) dès la conception du projet en s’appuyant sur les documents disponibles (SCoT, PLU(i), atlas de biodiversité communale, Trame Verte et Bleue régionale, données naturalistes locales).</t>
  </si>
  <si>
    <t>Préserver les éléments naturels existants qui contribuent aux continuités écologiques (haies bocagères, arbres remarquables, mares, zones humides, cours d’eau, boisements, prairies) en les intégrant au projet plutôt qu’en les supprimant.</t>
  </si>
  <si>
    <t>Restaurer ou renforcer les continuités écologiques lorsque celles-ci sont fragilisées, par exemple en recréant des haies, des corridors végétalisés, des zones refuges pour la faune ou des aménagements favorables aux déplacements des espèces.</t>
  </si>
  <si>
    <t>Limiter la fragmentation des habitats naturels en regroupant les aménagements, en réduisant l’artificialisation des sols et en privilégiant la réutilisation des espaces déjà urbanisés.</t>
  </si>
  <si>
    <t>Favoriser une gestion écologique des espaces végétalisés (fauche raisonnée, absence de produits phytosanitaires, diversification des plantations) afin de renforcer leur rôle d’accueil de la biodiversité.</t>
  </si>
  <si>
    <t>Une gestion locale des eaux pluviales consiste à favoriser leur infiltration et leur stockage au plus près du lieu où elles tombent, plutôt que de les évacuer systématiquement vers les réseaux. Cette approche contribue à limiter les risques d’inondation, la saturation des réseaux d’assainissement et les pollutions liées au ruissellement des eaux sur des surfaces imperméabilisées. Elle participe également à l’adaptation au changement climatique en favorisant le rafraîchissement des espaces grâce à la présence de sols perméables et de végétation.</t>
  </si>
  <si>
    <t>Gérer les eaux pluviales à la source en privilégiant leur infiltration sur place plutôt que leur collecte systématique dans les réseaux d’assainissement, lorsque les caractéristiques du sol le permettent.</t>
  </si>
  <si>
    <t>Intégrer des solutions fondées sur la nature pour gérer les eaux pluviales (noues végétalisées, jardins de pluie, fossés végétalisés, mares temporaires, espaces en creux paysagers) afin de combiner gestion de l’eau, biodiversité et amélioration du cadre de vie.</t>
  </si>
  <si>
    <t>Prévoir des dispositifs de récupération et de réutilisation des eaux pluviales lorsque cela est pertinent (arrosage des espaces verts, entretien des espaces publics), dans le respect des réglementations en vigueur.</t>
  </si>
  <si>
    <t>L’eau potable est une ressource essentielle à la santé humaine, dont la disponibilité est fragilisée par les effets du changement climatique (augmentation des périodes de sécheresse, diminution de la recharge des nappes, tensions sur la ressource). Les collectivités doivent aujourd’hui anticiper une gestion plus sobre de l’eau afin de garantir durablement l’accès à une eau de qualité pour tous les usages prioritaires. Les choix d’aménagement et de construction peuvent contribuer à réduire les consommations d’eau, notamment en limitant les usages non indispensables, en adaptant les équipements et en favorisant une gestion raisonnée des espaces végétalisés.</t>
  </si>
  <si>
    <t>Réduire les consommations d’eau potable dans les bâtiments et équipements en installant des équipements hydro-économes (robinetteries temporisées ou à faible débit, chasses d’eau à double commande, dispositifs de suivi des consommations).</t>
  </si>
  <si>
    <t>Sensibiliser les usagers et les agents de la collectivité aux économies d’eau afin de favoriser des pratiques quotidiennes plus sobres.</t>
  </si>
  <si>
    <t>La création de gîtes larvaires artificiels peut favoriser la prolifération des moustiques, notamment du moustique tigre (Aedes albopictus), désormais implanté dans de nombreux territoires français. Ces moustiques peuvent être vecteurs de maladies telles que la dengue ou le chikungunya. Les aménagements urbains et les équipements extérieurs peuvent involontairement créer des lieux favorables à leur reproduction lorsque de petites quantités d’eau stagnante sont présentes (récipients, dispositifs mal conçus, équipements dégradés).</t>
  </si>
  <si>
    <t>Éviter la création de zones favorables à l’accumulation d’eau stagnante lors de la conception des aménagements.</t>
  </si>
  <si>
    <t>Entretenir régulièrement les espaces extérieurs afin de supprimer les petits points d’eau temporaires pouvant constituer des gîtes larvaires (gouttières obstruées, bâches, etc.).</t>
  </si>
  <si>
    <t>Prévoir une gestion adaptée des dispositifs de récupération des eaux pluviales afin de concilier économies d’eau et prévention des risques sanitaires (couvercles adaptés, moustiquaires ou systèmes empêchant l’accès des moustiques).</t>
  </si>
  <si>
    <t>Sensibiliser les gestionnaires et les usagers des espaces publics aux gestes de prévention contre la prolifération des moustiques.</t>
  </si>
  <si>
    <t>Les espaces de rencontre informels (jardins, placettes,etc.) jouent un rôle essentiel dans la création de liens sociaux au quotidien. Ils favorisent les échanges spontanés entre habitants, contribuent au sentiment d’appartenance au territoire et peuvent réduire les situations d’isolement, notamment chez les personnes âgées, les personnes seules ou les nouveaux habitants. La possibilité de se rencontrer dans des espaces accessibles et agréables encourage également les sorties, l’activité physique et l’appropriation des lieux de vie. Dans les territoires ruraux, où les distances et la dispersion de l’habitat peuvent limiter les interactions, ces espaces constituent des supports importants de cohésion sociale et de santé.</t>
  </si>
  <si>
    <t>Aménager des espaces favorisant les échanges spontanés en installant du mobilier adapté (bancs, tables, assises variées) et en créant des conditions favorables au confort d’usage (ombre, végétation, point d’eau lorsque pertinent).</t>
  </si>
  <si>
    <t>Positionner les espaces de rencontre à proximité des lieux fréquentés au quotidien (commerces, équipements publics, écoles, services, arrêts de transport) afin de favoriser leur fréquentation naturelle.</t>
  </si>
  <si>
    <t>Créer des éléments de repère visibles et appropriables (arbres remarquables, mobilier spécifique, œuvre d’art, élément architectural ou paysager identifiable) permettant aux habitants et visiteurs de mieux se repérer dans l’espace public.</t>
  </si>
  <si>
    <t>Définir une identité paysagère et urbaine cohérente à l’échelle du projet en choisissant une palette commune de couleurs, de formes, de matériaux et de végétalisation afin de renforcer la lisibilité des espaces et leur reconnaissance.</t>
  </si>
  <si>
    <t>Des espaces de rencontre facilement identifiables et compréhensibles par les usagers favorisent leur fréquentation et leur appropriation au quotidien. Lorsque ces lieux manquent de lisibilité, certains habitants peuvent ne pas les repérer, ne pas savoir comment y accéder ou ne pas percevoir leur vocation sociale. Un espace peut être physiquement accessible mais rester peu utilisé s’il n’est pas identifiable, compréhensible ou rassurant. C’est notamment un enjeu pour les personnes âgées, les personnes présentant des troubles cognitifs ou encore les personnes qui découvrent le territoire.</t>
  </si>
  <si>
    <t>Le mobilier urbain joue un rôle essentiel dans l’appropriation des espaces publics et leur accessibilité à toutes et tous. Un mobilier mal conçu peut constituer un frein à l’usage des espaces de rencontre, notamment pour les personnes à mobilité réduite, les personnes âgées, les personnes en situation de handicap physique, sensoriel ou cognitif. Des équipements accessibles et confortables favorisent les sorties, les interactions sociales, l’autonomie et la participation de chacun à la vie du territoire.</t>
  </si>
  <si>
    <t>Privilégier des assises avec dossier et accoudoirs afin de faciliter l’installation, le maintien en position assise et le relevage des personnes ayant des limitations de mobilité ou de force physique.</t>
  </si>
  <si>
    <t>Éviter les mobiliers nécessitant des efforts physiques importants ou des installations complexes, notamment les tables de pique-nique traditionnelles nécessitant d’enjamber une assise pour s’installer ; privilégier des configurations permettant un accès direct (espace libre sous table, accès fauteuil roulant, assises indépendantes).</t>
  </si>
  <si>
    <t>Garantir une bonne accessibilité autour du mobilier en prévoyant des cheminements praticables, suffisamment larges et sans obstacle, permettant notamment l’accès aux personnes en fauteuil roulant, avec une poussette ou utilisant une aide à la mobilité.</t>
  </si>
  <si>
    <t>Créer des zones ombragées autour des espaces de rencontre en combinant végétation et dispositifs complémentaires lorsque la couverture arborée ne peut pas être immédiatement suffisante (pergolas, ombrières, voiles d’ombrage).</t>
  </si>
  <si>
    <t>Le positionnement du mobilier urbain dans des espaces ombragés contribue au confort et à l’usage des espaces publics, notamment lors des périodes de fortes chaleurs. Un banc installé au soleil sur une place minérale peut devenir inutilisable lors des épisodes de fortes chaleurs, alors qu’un même équipement positionné sous un arbre ou à proximité d’un espace végétalisé peut devenir un véritable support de vie sociale. Une exposition prolongée au soleil peut entraîner des risques pour la santé, tels que la déshydratation, les malaises ou les coups de chaleur, en particulier chez les personnes vulnérables (personnes âgées, jeunes enfants, personnes souffrant de pathologies chroniques). Des espaces de repos ombragés encouragent également les habitants à rester plus longtemps dans l’espace public, favorisant les rencontres, l’activité physique douce et le lien social. L’intégration de zones d’ombre dès la conception des projets participe ainsi à l’adaptation des territoires au changement climatique.</t>
  </si>
  <si>
    <t>La mixité des usages consiste à permettre la coexistence de différentes fonctions et activités dans un même espace (habiter, travailler, se déplacer, se rencontrer, se détendre, jouer…). Des espaces aux usages diversifiés favorisent une fréquentation plus régulière tout au long de la journée, renforcent les interactions sociales et contribuent à lutter contre l’isolement. Dans les territoires ruraux, où les distances entre les lieux de vie peuvent être importantes, favoriser la complémentarité des usages contribue à maintenir des espaces de vie attractifs, vivants et accessibles à toutes et tous.</t>
  </si>
  <si>
    <t>Concevoir des espaces publics multifonctionnels pouvant accueillir différents usages selon les moments de la journée ou de l’année (repos, jeux, événements, activités associatives, rencontres informelles).</t>
  </si>
  <si>
    <t>Les espaces favorisant les usages intergénérationnels permettent de créer des occasions de rencontre, d’échange et d’entraide entre des personnes d’âges différents. Ils contribuent à renforcer le lien social, à lutter contre l’isolement  et à favoriser la transmission de connaissances et d’expériences entre générations. La présence d’enfants, de jeunes, d’adultes et de seniors dans un même espace favorise également un sentiment d’appartenance et de sécurité dans l’espace public.</t>
  </si>
  <si>
    <t>Aménager des espaces favorisant la co-présence des générations en évitant de séparer systématiquement les usages (par exemple, associer espaces pour enfants, bancs pour les accompagnants et zones de détente pour les seniors).</t>
  </si>
  <si>
    <t>Créer des lieux supports d’activités partagées entre générations (jardins collectifs, espaces de jeux libres, ateliers en plein air, espaces associatifs ou culturels).</t>
  </si>
  <si>
    <t xml:space="preserve">Les enfants sont des usagers à part entière des espaces publics et leurs besoins doivent être pris en compte dès la conception des projets. Des territoires pensés « à hauteur d’enfant » favorisent leur autonomie, leurs déplacements actifs, leur activité physique et leur appropriation de l’espace extérieur. Des espaces adaptés aux enfants contribuent également à leur développement, à leur bien-être psychologique et à leurs interactions sociales. </t>
  </si>
  <si>
    <t>Concevoir les espaces publics « à hauteur d’enfant » en prenant en compte leurs besoins spécifiques : possibilité de se déplacer en sécurité, de jouer librement, d’explorer, de se rencontrer et de développer leur autonomie.</t>
  </si>
  <si>
    <t>Sécuriser les cheminements des enfants vers les lieux qu’ils fréquentent (rue aux écoles, cheminements vers les aires de jeux, etc.) en favorisant des parcours piétons et cyclables lisibles et confortables.</t>
  </si>
  <si>
    <t>Associer les enfants à la conception des projets qui les concernent en organisant des démarches de participation adaptées (ateliers avec les écoles, conseils municipaux des enfants, démarches pédagogiques autour du projet).</t>
  </si>
  <si>
    <t xml:space="preserve">Les femmes et les hommes n’ont pas toujours les mêmes usages et expériences de l’espace public. Le sentiment de sécurité influence fortement les déplacements, la fréquentation des lieux et la possibilité de participer pleinement à la vie sociale du territoire. De plus, les femmes, qui assurent encore plus fréquemment la prise en charge des enfants, peuvent rencontrer des difficultés liées à l’accessibilité des espaces (déplacements avec poussettes, accompagnement d’enfants, besoin d’assises, etc.). Elles réalisent également davantage de déplacements courts du quotidien (« micro-déplacements ») pour accompagner les enfants, accéder aux services ou réaliser des achats, ce qui nécessite des espaces publics pratiques, accessibles et sécurisants. </t>
  </si>
  <si>
    <t>Concevoir des espaces publics favorisant une diversité d’usages et d’usagers en évitant les aménagements pouvant être appropriés durablement par un seul groupe social ou une seule pratique.
Par exemple, éviter les équipements de type city-stade qui peuvent être majoritairement occupés par des groupes homogènes de jeunes garçons et générer des phénomènes d’exclusion, notamment pour les jeunes filles. Privilégier des espaces plus ouverts (éviter les terrains cloturés sans gradins ou espaces alternatifs), favorisant différents types d’activités (jeu libre, basket, volley, ...).</t>
  </si>
  <si>
    <t>Prendre en compte les usages liés aux déplacements du quotidien en facilitant les cheminements avec poussettes, enfants accompagnés ou charges (largeur des trottoirs, absence d’obstacles, continuités piétonnes sécurisées, accès aux services).</t>
  </si>
  <si>
    <t>Le vieillissement de la population nécessite de concevoir des espaces adaptés aux besoins des seniors afin de préserver leur autonomie, leur mobilité et leur participation à la vie sociale.Prendre en compte leurs usages dès la conception des projets permet de créer des environnements plus inclusifs, bénéfiques pour l’ensemble des habitants.</t>
  </si>
  <si>
    <t>Associer les seniors et les structures qui les représentent (clubs, associations, conseils des aînés, établissements d’accueil) aux démarches de concertation afin d’intégrer leurs besoins et leurs expériences d’usage.</t>
  </si>
  <si>
    <t>Le sentiment d’appartenance à un territoire contribue au bien-être individuel et collectif en renforçant les liens sociaux, la confiance entre habitants et l’implication dans la vie locale. Des lieux facilement appropriables, qui reflètent l’identité du territoire et répondent aux usages des habitants, favorisent les rencontres et les échanges. À l’inverse, des espaces peu investis ou sans identité peuvent renforcer le sentiment d’indifférence, d’isolement ou de déconnexion avec le lieu de vie.</t>
  </si>
  <si>
    <t>Valoriser les caractéristiques identitaires du territoire dans les aménagements (matériaux locaux, éléments paysagers, patrimoine, références culturelles ou historiques) afin de renforcer le lien entre le lieu et ses habitants.</t>
  </si>
  <si>
    <t>Favoriser des usages réguliers et diversifiés des espaces publics en permettant l’organisation d’activités locales (événements, marchés, activités associatives, manifestations culturelles).</t>
  </si>
  <si>
    <t>Concevoir des espaces évolutifs laissant une place à l’initiative des habitants et permettant l’adaptation des usages dans le temps.</t>
  </si>
  <si>
    <t>La présence d’un point d’eau accessible dans les espaces publics contribue au confort, à l’attractivité et à la fréquentation des lieux, notamment lors des périodes de fortes chaleurs. L’accès à l’eau permet de limiter les risques liés à la déshydratation, en particulier pour les personnes vulnérables comme les personnes âgées, les jeunes enfants ou les personnes pratiquant une activité physique. Il favorise également l’usage prolongé des espaces extérieurs et contribue à créer des lieux de vie plus accueillants.</t>
  </si>
  <si>
    <t>Privilégier un point d’eau adaptés à tous les publics (hauteur accessible, possibilité de remplir une gourde, accessibilité aux personnes à mobilité réduite).</t>
  </si>
  <si>
    <t>Prévoir une gestion adaptée des équipements (entretien régulier, qualité sanitaire de l’eau, prévention du gaspillage) afin de garantir leur pérennité et leur bon usage.</t>
  </si>
  <si>
    <t>L’accès à des sanitaires publics gratuits et accessibles contribue au confort, à la dignité et à l’inclusion de toutes et tous dans l’espace public. Leur absence peut limiter la fréquentation ou la durée d’usage des lieux, notamment pour les personnes âgées, les personnes en situation de handicap, les jeunes enfants, les personnes accompagnant des enfants, les femmes ou les personnes souffrant de certaines pathologies.</t>
  </si>
  <si>
    <t>Prévoir des sanitaires publics gratuits dans les secteurs accueillant une fréquentation importante ou des usages prolongés (places publiques, parcs, équipements sportifs, espaces de loisirs, marchés, lieux touristiques).</t>
  </si>
  <si>
    <t>Concevoir des sanitaires adaptés aux différents usagers en intégrant notamment les besoins des familles (présence d'une table à langer, par exemple).</t>
  </si>
  <si>
    <t>Prévoir des modalités de gestion adaptées aux capacités de la collectivité (entretien, surveillance éventuelle) afin de garantir la qualité d’usage dans la durée.</t>
  </si>
  <si>
    <t>Identifier et signaler clairement les sanitaires accessibles à proximité lorsqu’une création n’est pas possible (équipements publics, commerces, bâtiments communaux).</t>
  </si>
  <si>
    <t>Le sentiment de sécurité correspond à la perception subjective qu’une personne a de son environnement : il peut varier selon les individus, leurs expériences, leur âge, leur genre ou leurs capacités à se déplacer de manière autonome. Un faible sentiment de sécurité peut conduire à limiter les déplacements, développer des stratégies d'évitement (de certaines rues par exemple) etrenforcer l’isolement de certaines populations.</t>
  </si>
  <si>
    <t>Concevoir des espaces publics favorisant la co-visibilité et la co-veillance (permettre aux usagers de se voir mutuellement) en évitant les espaces isolés ou peu visibles.</t>
  </si>
  <si>
    <t>Favoriser la présence et la diversité des usages dans l’espace public en créant des lieux fréquentés à différents moments de la journée, car la présence d’autres usagers contribue au sentiment de sécurité.</t>
  </si>
  <si>
    <t>L’éclairage des espaces de rencontre contribue au confort d’usage, à l’accessibilité et au sentiment de sécurité des usagers. Un éclairage insuffisant peut conduire les usagers du territoire conerné à limiter les déplacements/l'utilisation des espaces publics et nuit au sentiment de sécurité, notamment en soirée ou en période hivernale.  L’enjeu est de concilier éclairage, sobriété énergétique et préservation de la biodiversité nocturne (trame noire).</t>
  </si>
  <si>
    <t>Adapter l’éclairage aux usages réels en privilégiant un éclairage ciblé des secteurs stratégiques (équipements publics, arrêts de transport, traversées, centres-bourgs) plutôt qu’un éclairage systématique de l’ensemble des espaces.</t>
  </si>
  <si>
    <t>Associer les habitants aux choix d’aménagement et aux horaires de fonctionnement de l’éclairage afin d’identifier les besoins réels et les éventuelles situations générant un sentiment d’insécurité.</t>
  </si>
  <si>
    <t>Le confort thermique correspond à la satisfaction d’une personne vis-à-vis de son environnement thermique. Il dépend à la fois de paramètres liés au bâtiment (température de l’air, humidité, vitesse de l’air) et de facteurs individuels (activité, habillement, sensibilité). Un inconfort thermique en hiver comme en été peut avoir des conséquences sur le bien-être, la santé physique et la santé mentale, en particulier pour les personnes vulnérables (jeunes enfants, personnes âgées, personnes souffrant de pathologies chroniques). Selon l’Observatoire national de la précarité énergétique (ONPE), 35 % des Français déclarent avoir eu froid dans leur logement durant l’hiver 2024-2025 et 49 % déclarent avoir souffert d’un excès de chaleur durant l’été 2024-2025.</t>
  </si>
  <si>
    <t>Concevoir des bâtiments performants thermiquement en privilégiant une isolation adaptée des murs, toitures et planchers afin de limiter les déperditions de chaleur en hiver et les surchauffes en été.</t>
  </si>
  <si>
    <t>Orienter les bâtiments de manière à tirer parti des apports solaires en hiver tout en limitant les expositions favorisant les surchauffes estivales (notamment les façades fortement exposées au sud et à l’ouest).</t>
  </si>
  <si>
    <t>Installer des protections solaires extérieures adaptées (stores, brise-soleil, volets, protections mobiles sur les ouvrants) afin de limiter les apports de chaleur en été tout en conservant les apports solaires utiles en hiver.</t>
  </si>
  <si>
    <t>Favoriser les logements traversants ou disposant de possibilités de ventilation naturelle afin de permettre un rafraîchissement nocturne efficace lors des périodes de fortes chaleurs.</t>
  </si>
  <si>
    <t>Choisir des matériaux et revêtements limitant l’accumulation de chaleur, notamment en privilégiant lorsque cela est pertinent des matériaux à fort albédo (surfaces claires réfléchissant davantage le rayonnement solaire).</t>
  </si>
  <si>
    <t>Développer la végétalisation du bâti lorsque cela est adapté au contexte (toitures végétalisées, façades végétalisées, plantations à proximité des bâtiments) afin de contribuer au rafraîchissement des espaces et d’améliorer le confort thermique.</t>
  </si>
  <si>
    <t>Prendre en compte les usages et les capacités de gestion des occupants en concevant des bâtiments simples à utiliser (gestion des protections solaires, ventilation, chauffage) afin de garantir les performances attendues dans la durée.</t>
  </si>
  <si>
    <t>La réduction des consommations énergétiques des bâtiments et des logements constitue un enjeu aux multiples dimensions (sanitaire, sociale, environnementale). Limiter les besoins énergétiques permet de réduire le risque de précarité énergétique qui peut contraindre certains ménages à limiter leur chauffage, à vivre dans des logements insuffisamment confortables ou à arbitrer entre dépenses d’énergie et autres besoins essentiels (alimentation, santé, loisirs). Selon l’indicateur économique du taux d’effort énergétique (TEE_3D), un ménage est considéré en situation de précarité énergétique lorsque ses dépenses énergétiques liées au logement dépassent 8 % de ses revenus et que son revenu par unité de consommation est inférieur au 3e décile (soit les 30 % des ménages les plus modestes). Réduire les besoins énergétiques des bâtiments contribue ainsi à améliorer le confort de vie, limiter les inégalités sociales de santé et renforcer la résilience des ménages face à l’évolution du coût de l’énergie. Sur le plan environnemental, réduire les consommations d’énergie contribue à diminuer les émissions de gaz à effet de serre, à limiter la dépendance aux énergies fossiles et à participer à la lutte contre le changement climatique, dont les effets ont des conséquences directes sur la santé (augmentation des épisodes de chaleur, dégradation de la qualité de l’air, événements climatiques extrêmes).</t>
  </si>
  <si>
    <t>Concevoir des bâtiments et logements sobres en énergie en limitant les besoins de chauffage, de rafraîchissement et d’éclairage grâce à une conception bioclimatique adaptée au contexte local.</t>
  </si>
  <si>
    <t>Choisir des équipements énergétiques performants et adaptés aux usages réels des bâtiments afin de limiter les consommations tout en maintenant un niveau de confort satisfaisant.</t>
  </si>
  <si>
    <t>Mettre en place un suivi des consommations énergétiques des bâtiments publics afin d’identifier les écarts entre les consommations prévues et réelles et d’optimiser les usages.</t>
  </si>
  <si>
    <t>Rénover prioritairement les bâtiments les plus énergivores lorsque le projet concerne un bâti existant, en recherchant un équilibre entre amélioration de la performance énergétique, qualité d’usage et préservation du patrimoine bâti.</t>
  </si>
  <si>
    <t>Accompagner les occupants et les gestionnaires dans l’utilisation des équipements (chauffage, ventilation, protections solaires, etc.) afin de garantir les performances énergétiques dans la durée.</t>
  </si>
  <si>
    <t>Privilégier le recours à des matériaux locaux et biosourcés lorsque cela est pertinent (bois, paille, chanvre, terre crue, matériaux issus du réemploi…), en tenant compte des caractéristiques du territoire et des performances attendues du bâtiment. Ces matériaux peuvent contribuer à réduire l’impact environnemental de la construction, à valoriser les filières locales et, lorsqu’ils sont intégrés dans une conception adaptée, à améliorer le confort intérieur des occupants (gestion de l’humidité, confort thermique été/hiver).</t>
  </si>
  <si>
    <t>La qualité de l’air intérieur (QAI) constitue un enjeu majeur de santé car les populations passent une grande partie de leur temps dans des environnements clos (logements, écoles, équipements publics, lieux de travail). L’air intérieur peut contenir de nombreux polluants issus du bâtiment, des matériaux, du mobilier, des produits d’entretien ou encore de l’air extérieur, pouvant avoir des effets sur la santé.</t>
  </si>
  <si>
    <t>Garantir un renouvellement d’air suffisant en prévoyant un système de ventilation performant, correctement dimensionné, installé et entretenu, afin d’évacuer l’humidité, les polluants et les odeurs.</t>
  </si>
  <si>
    <t>Veiller à l’équilibre entre isolation thermique et ventilation : renforcer l’étanchéité et la performance énergétique des bâtiments doit systématiquement s’accompagner d’une réflexion sur le renouvellement de l’air afin d’éviter l’accumulation de polluants et les problèmes d’humidité.</t>
  </si>
  <si>
    <t>Choisir des matériaux, revêtements, peintures, colles et mobiliers limitant les émissions de polluants dans l’air intérieur, notamment les composés organiques volatils (COV) et le formaldéhyde, en privilégiant des produits faiblement émissifs.</t>
  </si>
  <si>
    <t>Positionner les prises d’air neuf des systèmes de ventilation dans les zones les moins exposées aux sources de pollution extérieure (éloignement des axes routiers, zones de stationnement, zones de livraison ou sources d’émissions).</t>
  </si>
  <si>
    <t>Implanter les ouvrants des pièces de vie principales (salons, chambres) du côté des espaces les moins exposés aux sources de pollution extérieure, notamment lorsque les logements sont équipés d’une ventilation mécanique simple flux.</t>
  </si>
  <si>
    <t>Anticiper l'entretien et la maintenance des systèmes de ventilation dans la durée afin de garantir leur efficacité réelle après la livraison du bâtiment.</t>
  </si>
  <si>
    <t xml:space="preserve">Pourquoi cela constitue-t-il un enjeu de santé ? </t>
  </si>
  <si>
    <t>Les effets du changement climatique augmentent l’exposition des territoires à certains risques naturels (inondations qui constitue le premier risque naturel majeur en France, retrait-gonflement des argiles, etc.). Ces événements peuvent avoir des conséquences directes sur la santé des populations (blessures, stress, dégradation des conditions de vie) mais aussi des impacts indirects liés aux dommages sur les logements, les infrastructures et les services essentiels. Anticiper les risques climatiques locaux dès la conception des projets permet de réduire la vulnérabilité des habitants et usagers du territoire.</t>
  </si>
  <si>
    <t>Identifier les risques climatiques spécifiques au territoire dès la conception du projet en s’appuyant sur les documents existants (Plan de Prévention des Risques Naturels – PPRN, documents d’urbanisme, études locales, cartographies des zones sensibles).</t>
  </si>
  <si>
    <t>Adapter la localisation et la conception des aménagements aux risques identifiés en évitant, lorsque cela est possible, l’implantation de nouveaux bâtiments ou équipements dans les secteurs fortement exposés (zones inondables, secteurs soumis à des mouvements de terrain).</t>
  </si>
  <si>
    <t>Intégrer des solutions d’adaptation permettant de limiter les conséquences des événements extrêmes (zones refuges, équipements techniques hors d’eau, continuité des accès).</t>
  </si>
  <si>
    <t xml:space="preserve">L’accès à la lumière naturelle dans les espaces occupés (logements, bureaux, écoles, équipements publics) contribue au confort, au bien-être et à la santé des usagers. </t>
  </si>
  <si>
    <t>Optimiser la conception des ouvertures (dimensions, positionnement, répartition des fenêtres) afin de permettre une diffusion homogène de la lumière naturelle tout en limitant les risques de surchauffe estivale.</t>
  </si>
  <si>
    <t>L’accessibilité universelle vise à permettre à toutes et tous, quels que soient l’âge, les capacités physiques, sensorielles ou cognitives, d’utiliser les bâtiments et les espaces de manière autonome, confortable et sécurisée. Un environnement peu accessible peut limiter l’autonomie des personnes en situation de handicap, des personnes âgées ou des personnes temporairement limitées dans leurs déplacements, et contribuer à leur isolement social. En France, la loi n°2005-102 du 11 février 2005 pour l’égalité des droits et des chances, la participation et la citoyenneté des personnes handicapées a posé le principe d’accessibilité de l’ensemble de la chaîne du déplacement et des bâtiments recevant du public. Les établissements recevant du public (ERP), les logements collectifs et certains bâtiments d’habitation doivent ainsi respecter des obligations réglementaires permettant l’accès et l’usage des locaux par les personnes handicapées. Au-delà du respect réglementaire, une conception universelle améliore le confort d’usage pour l’ensemble des habitants</t>
  </si>
  <si>
    <t>Garantir des cheminements accessibles, continus et sécurisés depuis l’espace public jusqu’aux différents espaces du bâtiment : absence d’obstacles, largeurs adaptées, ressauts limités, pentes compatibles, accès aux différents niveaux.</t>
  </si>
  <si>
    <t>Prévoir des aménagements facilitant l’usage par les personnes à mobilité réduite (portes adaptées, espaces de manœuvre suffisants, sanitaires accessibles, équipements positionnés à des hauteurs adaptées).</t>
  </si>
  <si>
    <t>Intégrer les besoins des personnes présentant des handicaps sensoriels en travaillant la lisibilité des espaces (contrastes visuels, signalétique claire, éclairage adapté, repérage des circulations, dispositifs tactiles ou sonores lorsque nécessaire).</t>
  </si>
  <si>
    <t>L’adaptation des logements et des espaces de vie au vieillissement de la population constitue un enjeu majeur de santé publique en France, dans un contexte d’augmentation continue de la part des personnes âgées dans la population. Cet enjeu est particulièrement important dans les territoires ruraux, où le vieillissement est souvent plus marqué et où l’éloignement des services, des commerces et des équipements peut renforcer les situations d’isolement et de perte d’autonomie. Avec l’avancée en âge, les besoins évoluent : difficultés de mobilité, diminution des capacités sensorielles ou augmentation du risque de chute peuvent rendre certains logements et espaces inadaptés. Concevoir des environnements favorables au vieillissement permet de préserver l’autonomie, de favoriser le maintien à domicile dans de bonnes conditions et de maintenir les liens sociaux.</t>
  </si>
  <si>
    <t xml:space="preserve">Concevoir des logements évolutifs pouvant s’adapter aux différentes étapes de la vie (possibilité d’aménager les pièces, anticipation de l’installation d’équipements d’aide comme une douche accessible ou des barres d'appui, espaces facilement modulables et permettant les manoeuvres). </t>
  </si>
  <si>
    <t>Favoriser la création de logements adaptés à proximité des services, commerces, équipements publics et espaces de rencontre afin de permettre aux personnes âgées de conserver leur autonomie et leurs habitudes de vie.</t>
  </si>
  <si>
    <t>Développer une offre diversifiée de solutions d’habitat adaptées aux parcours de vie (logements adaptés, habitat intergénérationnel, habitat partagé, petites unités de vie) afin d’apporter des réponses adaptées aux différents niveaux d’autonomie.</t>
  </si>
  <si>
    <t>Associer les personnes âgées et les acteurs locaux de l’autonomie (associations, services d’aide à domicile, professionnels médico-sociaux) dans la conception des projets afin d’intégrer les besoins réels des futurs usagers.</t>
  </si>
  <si>
    <t>L’organisation spatiale de l’habitat influence les possibilités de déplacement, les interactions sociales et l’accès aux services essentiels. Des situations d’isolement résidentiel, liées notamment à un habitat très dispersé ou à un éloignement des commerces, équipements publics et lieux de rencontre, peuvent limiter l’autonomie des habitants et renforcer le risque d’isolement social. Cet enjeu est particulièrement important dans les territoires ruraux, où les distances sont souvent plus importantes et où la dépendance à la voiture peut accentuer les inégalités d’accès aux ressources du quotidien.</t>
  </si>
  <si>
    <t>Favoriser des formes d’habitat regroupées ou plus compactes, en privilégiant le renouvellement urbain, la mobilisation des logements vacants et la densification des secteurs déjà urbanisés afin de limiter l’éloignement des services et équipements.</t>
  </si>
  <si>
    <t>Implanter les nouveaux logements à proximité des centralités existantes (centres-bourgs, commerces, équipements publics, services de santé, transports collectifs) afin de faciliter l’accès aux besoins du quotidien ; éviter la création de secteurs résidentiels dépendants exclusivement de l’automobile.</t>
  </si>
  <si>
    <t>Encourager des formes d’habitat favorisant les solidarités de proximité (habitat intergénérationnel, habitat partagé, etc.) lorsque cela est pertinent.</t>
  </si>
  <si>
    <t>L’exposition des logements à des sources importantes de nuisances sonores constitue un enjeu de santé publique. Le bruit, défini par l’Organisation mondiale de la santé (OMS) comme un son ou un ensemble de sons jugés indésirables parce qu’ils dérangent ou sont susceptibles d’affecter la santé, peut avoir des effets au-delà du système auditif. Une exposition chronique au bruit peut perturber le sommeil, augmenter le stress et l’irritabilité, favoriser des troubles cardiovasculaires comme l’hypertension artérielle et avoir des impacts sur les capacités d’apprentissage et de concentration des enfants. La localisation des logements doit donc intégrer les sources de bruit existantes afin de limiter l’exposition des habitants et préserver leur qualité de vie.</t>
  </si>
  <si>
    <t>Prévoir des solutions architecturales adaptées lorsque l’exposition ne peut être totalement évitée (isolation acoustique renforcée, choix des matériaux, traitement des façades et des ouvertures).</t>
  </si>
  <si>
    <t>Créer une petite centralité (jeu, mobilier) invitant au repos, rencontres, jeux, convivialité.</t>
  </si>
  <si>
    <t>Permettre des usages exceptionnels des espaces ouverts (vide-grenier, fête des voisins, etc).</t>
  </si>
  <si>
    <t>Pour assurer un quartier/ilot vécu et pas uniquement traversé
Des espaces uniquement conçus comme des lieux de passage, uniquement traversés, limitent les occasions de rencontre et d’appropriation  par les habitants. À l’inverse, des espaces extérieurs pensés comme de véritables lieux de vie contribuent à créer des quartiers ou des îlots vécus, favorisant les échanges, le sentiment d’appartenance et le bien-être des usagers.</t>
  </si>
  <si>
    <t>Créer des liaisons douces permettant de rejoindre facilement les espaces naturels existants (sentiers piétons, voies vertes, chemins ruraux valorisés) afin de favoriser leur fréquentation par les habitants.</t>
  </si>
  <si>
    <t>L’accès à des espaces de nature ou à des espaces verts de qualité favorise la santé physique et mentale des habitants et usagers du territoire. La présence de nature à proximité des lieux de vie encourage les déplacements à pied, les activités de plein air et les interactions sociales, tout en contribuant à réduire le stress, l’anxiété et la sédentarité. Dans les territoires ruraux, où la nature est souvent présente à l’échelle du grand paysage, l’accès à un espace de nature proche, aménagé et facilement appropriable au quotidien peut toutefois être limité. En effet, la présence d’espaces agricoles et naturels à proximité ne garantit pas automatiquement un accès aux bénéfices de la nature. Un bois, une prairie ou un paysage rural peuvent être peu accessibles, peu aménagés ou difficilement praticables au quotidien. L’enjeu est donc moins de créer artificiellement de nouveaux espaces verts que de rendre la nature existante accessible, accueillante et intégrée aux usages quotidiens des habitants.</t>
  </si>
  <si>
    <t>L’accès à un logement adapté aux capacités économiques des habitants constitue un déterminant majeur de santé et de bien-être. Un coût du logement trop élevé par rapport aux revenus peut entraîner des situations de précarité et limiter l’accès aux autres besoins essentiels (alimentation, santé, mobilité, loisirs). Dans les territoires ruraux, où les revenus peuvent être plus faibles et où l’offre de logements abordables est parfois limitée, le risque d’exclusion résidentielle peut être renforcé. Favoriser une offre de logements diversifiée et accessible permet de maintenir la mixité sociale, de répondre aux besoins des différents profils d’habitants et de préserver l’attractivité et la cohésion des territoires.</t>
  </si>
  <si>
    <t xml:space="preserve">Diversifier l’offre de logements proposée afin de répondre aux différents niveaux de revenus et aux parcours résidentiels des habitants (taille des logements, accession abordable, logement sociaux, …). </t>
  </si>
  <si>
    <t>Respecter les obligations réglementaires en matière de logement social prévues par la loi Solidarité et Renouvellement Urbains (SRU) du 13 décembre 2000, lorsque la commune est concernée, en intégrant une part adaptée de logements locatifs sociaux dans le projet afin de favoriser la mixité sociale et l’accès au logement pour tous. Les obligations applicables varient selon les caractéristiques démographiques, territoriales et réglementaires de la commune.</t>
  </si>
  <si>
    <t>Intégrer les logements sociaux dans une logique de mixité urbaine et architecturale, en assurant une continuité de qualité entre logements libres et logements sociaux afin d’éviter la stigmatisation des habitants et de favoriser l’inclusion sociale.</t>
  </si>
  <si>
    <t>Éviter la concentration des logements sociaux dans des secteurs isolés ou moins bien desservis en services, équipements et espaces publics, en privilégiant une répartition équilibrée à l’échelle du projet et du territoire.</t>
  </si>
  <si>
    <t>Associer les populations directement concernées à la conception d’un projet constitue un levier de santé publique, car cela permet de mieux prendre en compte leurs besoins, leurs usages et leurs réalités quotidiennes. Selon l’Organisation mondiale de la santé (OMS), la participation correspond au « processus par lequel les personnes peuvent s’impliquer réellement et activement dans la définition des problèmes qui les concernent, dans la prise de décision des facteurs qui affectent leur vie, dans la formulation et la mise en œuvre de politiques, dans la planification, le développement et la prestation de services, et dans la mise en place de mesures pour réaliser le changement ». Une démarche de concertation favorise ainsi des projets plus pertinents, mieux adaptés aux attentes des habitants, renforce leur appropriation et contribue à améliorer leur acceptabilité sociale. Elle permet également de créer des liens entre les acteurs du territoire.</t>
  </si>
  <si>
    <t>Mettre en place une démarche de participation dès les premières phases du projet afin d’associer les futurs usagers et bénéficiaires directs à l’identification des besoins, des usages attendus et des points de vigilance.</t>
  </si>
  <si>
    <t>Diversifier les modalités de participation en proposant des formats adaptés aux différents publics et aux contraintes locales : ateliers de concertation, questionnaires, mais aussi démarches moins formelles comme des diagnostics en marchant/déambulations sur site.</t>
  </si>
  <si>
    <t>Créer des espaces de dialogue réguliers entre les porteurs du projet, les habitants et les acteurs locaux afin de maintenir une dynamique collective au-delà de la phase de conception.</t>
  </si>
  <si>
    <t>Associer les populations indirectement concernées par un projet (riverains, usagers potentiels, habitants du territoire) permet de mieux comprendre les interactions entre le projet et son environnement. Leur participation contribue à identifier les usages existants et les éventuels impacts sur le cadre de vie.</t>
  </si>
  <si>
    <t>Évaluer après la réalisation du projet l’adéquation des aménagements avec les usages réels des habitants et identifier les ajustements nécessaires.</t>
  </si>
  <si>
    <t>Voir les recommandations ci-dessus (5.1).</t>
  </si>
  <si>
    <t>Les démarches de participation peuvent exclure certaines catégories de population qui rencontrent des freins pour y prendre part (manque d’information, contraintes de temps, difficultés de mobilité, sentiment de ne pas être légitime à s’exprimer, éloignement des institutions). Les personnes en situation de précarité, les jeunes, les personnes âgées, les personnes en situation de handicap ou certains habitants éloignés des dispositifs habituels de participation sont ainsi souvent moins représentés. Les démarches d’aller-vers consistent à aller directement à la rencontre des habitants, dans leurs lieux de vie et leurs espaces du quotidien, afin de recueillir leur parole et de favoriser leur implication. Cette approche permet de mieux prendre en compte la diversité des besoins, de réduire les inégalités de participation et de concevoir des projets plus adaptés aux réalités du territoire.</t>
  </si>
  <si>
    <t>Mettre en œuvre des démarches d’aller-vers afin de mobiliser les publics habituellement éloignés des dispositifs de concertation, en allant à leur rencontre dans leurs lieux de vie, de passage ou de sociabilité (marchés, espaces publics, équipements de proximité, événements locaux).</t>
  </si>
  <si>
    <t>S’appuyer sur les acteurs relais du territoire (associations locales, établissements scolaires, structures sociales, professionnels de santé, conseils citoyens, collectifs d’habitants) pour identifier les publics peu mobilisés, faciliter la prise de contact et recueillir une diversité de contributions.</t>
  </si>
  <si>
    <t>Développer des formats de participation souples et accessibles, moins institutionnels que les ateliers classiques, tels que des micro-trottoirs, des entretiens courts dans l’espace public, des permanences mobiles ou des déambulations participatives.</t>
  </si>
  <si>
    <t>Une démarche de participation qui ne donne pas lieu à une prise en compte des contributions recueillies peut relever d’une participation alibi, c’est-à-dire d’une démarche où les habitants sont sollicités sans réelle possibilité d’influencer les décisions. Cette situation peut générer de la défiance, un sentiment de non-reconnaissance et limiter l’appropriation du projet par les populations concernées. Garantir une participation effective, transparente et suivie d’effets contribue ainsi à renforcer l’acceptabilité sociale des projets et la confiance entre habitants, porteurs de projet et institutions.</t>
  </si>
  <si>
    <t>Exclure toute forme de participation alibi en définissant clairement, dès le lancement de la démarche, les objectifs de la participation, les marges de manoeuvre existantes (possibilités de faire évoluer le projet) et la manière dont les contributions seront analysées et mobilisées dans les choix de conception.</t>
  </si>
  <si>
    <t>Expliciter en amont de chaque dispositif participatif les objectifs de la participation et les modalités de traitement des contributions.</t>
  </si>
  <si>
    <t>Restituer aux participants les résultats de la concertation et expliquer la manière dont leurs contributions ont influencé les choix du projet, afin de renforcer la transparence et la confiance dans la démarche.</t>
  </si>
  <si>
    <t>La prise en compte des enjeux de santé dans les projets d’aménagement nécessite une approche transversale associant les différents services et expertises de la collectivité. À l’inverse, un travail en transversalité permet de croiser les regards, d’anticiper les impacts du projet et de construire des solutions plus cohérentes avec les besoins du territoire.</t>
  </si>
  <si>
    <t>Organiser des temps de travail interservices réguliers permettant de partager les enjeux, d’identifier les points de vigilance et d’assurer une cohérence entre les différentes dimensions du projet.</t>
  </si>
  <si>
    <t>Désigner un référent ou une équipe projet pluridisciplinaire chargée de coordonner les contributions des différents services et de faciliter les arbitrages collectifs.</t>
  </si>
  <si>
    <t>Intégrer les enjeux de santé dans les documents de cadrage du projet afin qu’ils soient pris en compte au même titre que les enjeux techniques, économiques, ou réglementaires.</t>
  </si>
  <si>
    <t>Mobiliser des outils d’aide à la décision favorisant une approche croisée des impacts du projet, comme l’évaluation d’impact sur la santé (EIS) ou des grilles d’analyse intégrant les déterminants de santé.</t>
  </si>
  <si>
    <t>La mobilisation des partenaires institutionnels et des acteurs ressources permet d’intégrer des expertises complémentaires et de mieux prendre en compte les enjeux de santé dans les projets d’aménagement. Des acteurs comme l’Agence régionale de santé (ARS), le Département, la Région, les organismes spécialisés ou les associations disposent de connaissances, de données et de compétences complémentaires, utiles pour identifier les impacts potentiels d’un projet sur la santé des habitants et proposer des solutions adaptées.Leur association peut également faciliter l’accès à des dispositifs d’accompagnement technique ou à des opportunités de financement en cohérence avec les politiques publiques existantes.</t>
  </si>
  <si>
    <t>Identifier dès le lancement du projet les partenaires institutionnels et acteurs ressources pertinents à associer en fonction des enjeux identifiés.</t>
  </si>
  <si>
    <t>Mobiliser les partenaires institutionnels pour identifier les dispositifs d’accompagnement existants, les appels à projets et les leviers financiers pouvant soutenir la mise en œuvre d’aménagements favorables à la santé.</t>
  </si>
  <si>
    <t>S’appuyer sur les ressources disponibles auprès des acteurs partenaires (données territoriales, guides méthodologiques, retours d’expérience, accompagnements techniques) afin de renforcer la qualité du projet.</t>
  </si>
  <si>
    <t>Le respect des exigences réglementaires et des documents de planification en vigueur constitue un cadre essentiel pour garantir des projets cohérents avec les objectifs de préservation de l’environnement, de promotion de la santé et d’aménagement durable du territoire. Les documents tels que les PLU(i), SCoT ou PCAET traduisent des orientations collectives en matière de sobriété foncière, de mobilités, d’adaptation au changement climatique, de préservation des ressources et de qualité du cadre de vie. Un projet qui ne s’inscrit pas dans ces cadres peut générer des impacts négatifs sur les conditions de vie des habitants, fragiliser la cohérence territoriale et limiter l’efficacité des politiques publiques locales. La conformité réglementaire et la compatibilité avec les stratégies territoriales constituent ainsi des conditions nécessaires pour garantir un aménagement favorable à la santé.</t>
  </si>
  <si>
    <t>S’appuyer sur les objectifs portés par les documents de planification pour orienter les choix du projet : sobriété foncière, limitation de l’artificialisation des sols, développement des mobilités actives, adaptation au changement climatique, préservation de la biodiversité et amélioration du cadre de vie.</t>
  </si>
  <si>
    <t>Analyser les éventuelles évolutions réglementaires ou révisions en cours des documents d’urbanisme afin d’assurer une cohérence du projet dans le temps.</t>
  </si>
  <si>
    <t>Réinterroger la conception du projet en cas d’écart identifié avec les règles ou orientations applicables, en recherchant prioritairement des solutions d’adaptation plutôt que des dérogations.</t>
  </si>
  <si>
    <t>Garantir une articulation entre les différentes échelles de planification (commune, intercommunalité, SCoT, Région) afin d’assurer une cohérence entre le projet local et les objectifs territoriaux de long terme.</t>
  </si>
  <si>
    <t>La capacité de la collectivité à assurer durablement la gestion et l’entretien d’un projet constitue une condition essentielle de sa qualité dans le temps. L’entretien des espaces influence directement leur perception par les habitants, leur appropriation et leur fréquentation, ainsi que les usages qui s’y développent. Des espaces dégradés ou insuffisamment entretenus peuvent générer un sentiment d’abandon, favoriser certains comportements indésirables (dépôts sauvages d’ordures, dégradations, incivilités) et dégrader le cadre de vie. Anticiper les moyens humains, techniques et organisationnels nécessaires permet ainsi de garantir des espaces accueillants, sûrs et favorables à la santé et au bien-être des habitants.</t>
  </si>
  <si>
    <t>Évaluer dès la conception du projet les besoins nécessaires à sa gestion dans la durée (compétences techniques, moyens humains et matériels, fréquence des interventions) afin de garantir sa pérennité.</t>
  </si>
  <si>
    <t>Associer les services en charge de l’entretien et de la gestion des espaces (espaces verts, voirie, propreté, bâtiments, services techniques) dès les premières phases du projet afin d’intégrer leurs contraintes et leurs retours d’expérience.</t>
  </si>
  <si>
    <t>Eviter les dispositifs trop complexes ou nécessitant un entretien difficile à maintenir dans le temps.</t>
  </si>
  <si>
    <t>La prise en compte des coûts de fonctionnement d’un projet dans la durée est essentielle pour garantir la pérennité des aménagements et leur contribution au bien-être des habitants. Des espaces dégradés ou insuffisamment entretenus peuvent générer un sentiment d’abandon, favoriser certains comportements indésirables (dépôts sauvages d’ordures, dégradations, incivilités) et dégrader le cadre de vie.</t>
  </si>
  <si>
    <t>Privilégier des aménagements simples et multifonctionnels, limitant les besoins d’entretien tout en garantissant une qualité d’usage satisfaisante (mobilier robuste, végétation adaptée au climat local, matériaux pérennes, etc.).</t>
  </si>
  <si>
    <t>Établir un plan de gestion prévisionnel précisant les dépenses annuelles estimées, les modalités d’entretien, les responsables de l’exploitation et les besoins de renouvellement des équipements afin de vérifier sa compatibilité avec les capacités financières de la collectivité.</t>
  </si>
  <si>
    <t>Rechercher les dispositifs d’accompagnement financier mobilisables (subventions, appels à projets, fonds territoriaux) pour soutenir les investissements favorables à la santé et à la qualité du cadre de vie, tout en veillant à la soutenabilité des coûts futurs.</t>
  </si>
  <si>
    <t>Réponse "Diagnostic du projet"</t>
  </si>
  <si>
    <t xml:space="preserve">Problématique révélée parle diagnotic du projet </t>
  </si>
  <si>
    <t>Sécuriser les abords des arrêts de transport collectif en prévoyant des traversées adaptées, un espace d’attente accessible et confortable, ainsi qu’une bonne visibilité des usagers par les automobilistes.</t>
  </si>
  <si>
    <t>Planter des arbres d’ombrage le long des cheminements piétons lorsque cela est possible, en privilégiant des essences adaptées au contexte local, au changement climatique et présentant un faible potentiel allergisant.</t>
  </si>
  <si>
    <t>Mutualiser les espaces de stationnement entre plusieurs usages ou équipements lorsque cela est pertinent (par exemple entre équipements publics utilisés à des horaires différents) afin de limiter la création de surfaces dédiées sous-utilisées.</t>
  </si>
  <si>
    <t>Rechercher en priorité des solutions de renouvellement urbain et de réutilisation des espaces déjà artificialisés afin de limiter la consommation d'espaces naturels, agricoles et forestiers, dans le respect des objectifs réglementaires de sobriété foncière issus de la loi Climat et Résilience du 22 août 2021 et leur déclinaison dans les documents de planification (SRADDET, SCoT, PLU(i)).</t>
  </si>
  <si>
    <t>Limiter les besoins en arrosage en favorisant des pratiques de gestion adaptées (paillage, sols vivants, récupération des eaux pluviales lorsque pertinent, arrosage raisonné).</t>
  </si>
  <si>
    <t>Rendre les espaces de rencontre facilement identifiables grâce à une signalétique adaptée indiquant leur localisation, les cheminements pour y accéder et, lorsque cela est pertinent, les temps de parcours à pied et à vélo depuis les principaux points d’intérêt du territoire.</t>
  </si>
  <si>
    <t>Éviter la spécialisation excessive des espaces (zones uniquement dédiées au stationnement, espaces uniquement décoratifs, quartiers monofonctionnels) afin de préserver des lieux vivants et appropriables.</t>
  </si>
  <si>
    <t>Garantir des espaces publics favorisant le sentiment de sécurité pour toutes et tous en travaillant notamment la visibilité des lieux, la co-visibilité entre espaces, l’éclairage adapté et l’absence de zones isolées ou difficiles à traverser.</t>
  </si>
  <si>
    <t>Associer les femmes et les jeunes filles aux démarches de conception et de concertation afin d’intégrer leurs expériences, leurs besoins et leurs usages réels de l’espace public.</t>
  </si>
  <si>
    <t>Associer des personnes concernées (personnes en situation de handicap, associations représentatives, futurs usagers) lors de la conception ou de l’évaluation du projet afin d’identifier les éventuels freins d’usage.</t>
  </si>
  <si>
    <t>Leviers / Recommandations</t>
  </si>
  <si>
    <t>Créer des cheminements piétons continus, lisibles et sécurisés reliant le projet aux principaux services du quotidien (école, mairie, commerces, équipements, services de santé).</t>
  </si>
  <si>
    <t>Étudier la mise en place d'une zone de rencontre ou d'une zone à vitesse réduite (30km/h) dans les secteurs où les déplacements piétons sont importants, afin d'améliorer la sécurité et le confort des usagers.</t>
  </si>
  <si>
    <t>Aménager des traversées piétonnes sécurisées et adaptées aux usages (passages piétons visibles, abaissements de trottoirs, îlots refuges lorsque nécessaire, dispositifs d’aide à la traversée).</t>
  </si>
  <si>
    <t>Créer des itinéraires cyclables sécurisés et continus, en privilégiant lorsque cela est possible les pistes en site propre sur les voiries existantes, éviter les bandes cyclables (dangereuses) et les chaucidous qui créent de la confusion chez les usagers des véhicules motorisés et ne renforcent pas le sentiment de sécurité des cyclistes, notamment les jeunes cyclistes.</t>
  </si>
  <si>
    <t>Signaler clairement la présence des cyclistes et les itinéraires dédiés grâce à une signalétique adaptée.</t>
  </si>
  <si>
    <t>Accompagner le développement de la pratique cyclable par des actions de sensibilisation (ateliers de remise en selle, apprentissage du code de la route à vélo, actions auprès des habitants ou des scolaires) afin de renforcer la confiance et l’autonomie des usagers.</t>
  </si>
  <si>
    <t>Concevoir les bâtiments publics en intégrant les principes du confort d'été passif : protection solaire extérieure, ventilation traversante, ventilation nocturne sécurisée (dispositifs anti-intrusion), etc.</t>
  </si>
  <si>
    <t>Utiliser l’outil ArboClimat de l’ADEME pour accompagner le choix des essences végétales. Cet outil permet d’évaluer différentes espèces selon plusieurs critères : capacité à stocker le carbone, impact sur les ilots de chaleur urbain, résilience de l'essence, intérêt pour la biodiversité, impact sur la qualité de l'air et potentiel allergisant.</t>
  </si>
  <si>
    <t>Installer un point d'eau pour permettre le rafraichissement, particulièrement lors des périodes de fortes chaleur, et permettre un usage prolongé de l'espace public.</t>
  </si>
  <si>
    <t xml:space="preserve">Mettre en œuvre le principe du 3-30-300 : permettre à chaque habitant de voir au moins 3 arbres depuis son logement, atteindre un objectif d’environ 30 % de couvert arboré dans les secteurs urbanisés et garantir un espace vert de qualité accessible à moins de 300 mètres du domicile. </t>
  </si>
  <si>
    <t>Cet onglet propose des pistes de solutions opérationnelles sur les sujets qui ne sont pas ou insuffisamment pris en compte dans le projet. Ces pistes peuvent alimenter les études préalables, les cahiers des charges, les échanges avec les maitres d'œuvre ou encore les arbitrages techniques et politiques. L'onglet "Tous les leviers" répertorie l'ensemble des pistes de solutions.</t>
  </si>
  <si>
    <t>Service(s) concerné(s)</t>
  </si>
  <si>
    <t>Visiteurs/Touristes</t>
  </si>
  <si>
    <r>
      <t xml:space="preserve">Usagers du territoire
</t>
    </r>
    <r>
      <rPr>
        <i/>
        <sz val="8"/>
        <color theme="1"/>
        <rFont val="Poppins"/>
        <scheme val="minor"/>
      </rPr>
      <t xml:space="preserve">(utilisent le territoire régulièrement mais n'y résident pas) </t>
    </r>
  </si>
  <si>
    <t xml:space="preserve">Travailleurs </t>
  </si>
  <si>
    <r>
      <t xml:space="preserve">Questions à investiguer </t>
    </r>
    <r>
      <rPr>
        <i/>
        <sz val="8"/>
        <color theme="0"/>
        <rFont val="Poppins"/>
        <scheme val="minor"/>
      </rPr>
      <t>(questions auxquelles vous avez répondu "je ne sais pas" dans l'onglet Diagnostic du projet)</t>
    </r>
  </si>
  <si>
    <r>
      <t xml:space="preserve">Personnes concernées directement par le projet 
</t>
    </r>
    <r>
      <rPr>
        <i/>
        <sz val="8"/>
        <color theme="1"/>
        <rFont val="Poppins"/>
        <scheme val="minor"/>
      </rPr>
      <t>Cocher les groupes de populations concernés</t>
    </r>
    <r>
      <rPr>
        <b/>
        <sz val="10"/>
        <color theme="1"/>
        <rFont val="Poppins"/>
        <scheme val="minor"/>
      </rPr>
      <t xml:space="preserve">
</t>
    </r>
    <r>
      <rPr>
        <i/>
        <sz val="8"/>
        <color theme="1"/>
        <rFont val="Poppins"/>
        <scheme val="minor"/>
      </rPr>
      <t xml:space="preserve">Dans le cadre d'un projet d'aménagement, il est essentiel de se demander "A qui s'adresse ce projet ?" car les besoins et usages diffèrent selon l'âge, les ressources, le genre, etc. Cette approche permet de concervoir des espaces réellement adaptés aux populations concernées, au bénéfice de tous et toutes. </t>
    </r>
  </si>
  <si>
    <t xml:space="preserve">Cet outil a été conçu pour accompagner les collectivités dans la prise en compte des enjeux de santé dans leurs projets d’aménagement. Il s'appuie sur une approche globale et positive de la santé, partant du postulat que notre santé est déterminée à 70% par notre cadre de vie (environnement, mobilités, logement, accès aux services, etc.). 
Il propose une démarche simple et opérationnelle permettant de questionner un projet sous l'angle de la santé (identifier ses points forts et repérer les points de vigilance/marges d'amélioration possibles), pour créer des environnements plus favorables à la santé de tous et toutes et réduire les inégalités sociales et territoriales de santé.
L'outil est pertinent : 
- En phase intention, dès les premières réflexions sur un projet, afin d'intégrer les enjeux de santé le plus amont possible ; 
- En phase conception, pour identifier les ajustements possibles et les leviers d'amélioration ; 
- Pour diagnostiquer un aménagement existant, dans le cadre d'un projet de réaménagement ou de rénovation. 
Il peut être mobilisé pour tout type de projet d’aménagement : projets de revitalisation de centre-bourg, requalification d’espace public, création ou rénovation d’équipement, opération d’habitat, développement de mobilités,  etc. Au-delà d'un simple outil technique, il a vocation également à favoriser les échanges entre les différents acteurs impliqués (services techniques, élus, partenaires, habitants, ...) dans une logique de transversalité. Il ne vise pas à attribuer une "bonne" ou "mauvaise" note au projet, mais à favoriser la réflexion et l'amélioration continue. </t>
  </si>
  <si>
    <t>Le projet permet-il un accès sécurisé à pied aux services essentiels (école, mairie, commerces, équipements de santé) ?</t>
  </si>
  <si>
    <t xml:space="preserve">Adaptation au changement climatique /  Environnement du projet </t>
  </si>
  <si>
    <t xml:space="preserve">Le projet a-t-il intégré une réflexion sur l'évitement des gites larvaires  artificiels (collections d'eau de petites tailles dans lesquelles les œufs des moustiques femelles sont pondus) ? </t>
  </si>
  <si>
    <t>Le mobilier (urbain) est-il accessible à tous et toutes (y compris les personnes à mobilité réduite) ?</t>
  </si>
  <si>
    <t xml:space="preserve">Problématique révélée par le diagnotic du projet </t>
  </si>
  <si>
    <t>Adaptation au changement climatique / Environnement du projet</t>
  </si>
  <si>
    <t xml:space="preserve">Ressources transversales </t>
  </si>
  <si>
    <t>Guide ISadOrA : une démarche d'accompagnement à l'intégration de la Santé dans les Opérations d'Aménagement urbain</t>
  </si>
  <si>
    <t>Outil interactif Solutions fondées sur la Nature pour l'adaptation au changement climatique</t>
  </si>
  <si>
    <t>Ressources</t>
  </si>
  <si>
    <t>Désimperméabiliser les villes - Guide opérationnel pour (re)découvrir les sols urbains</t>
  </si>
  <si>
    <t>La boussole de la résilience : Repères pour la résilience territoriale</t>
  </si>
  <si>
    <t xml:space="preserve">
Faire la taille : pour des territoires à Hauteur d'enfants</t>
  </si>
  <si>
    <t>4 outils d'animation sur l'Urbanisme Favorable à la Santé (UFS)</t>
  </si>
  <si>
    <t xml:space="preserve">
Guide "Bâtir l'école élémentaire"</t>
  </si>
  <si>
    <t xml:space="preserve">France ruralités - Guide à destination des élus </t>
  </si>
  <si>
    <t>Guide de l'aménagement durable</t>
  </si>
  <si>
    <t>Le schéma directeur des aménagements cyclables : planifier un réseau cyclable complet, continu et attractif</t>
  </si>
  <si>
    <t>Rendre sa voirie cyclable. Les clés de la réussite</t>
  </si>
  <si>
    <t>Territoires ruraux et périurbains. Des clés pour réussir son projet de mobilité</t>
  </si>
  <si>
    <t>Aménager des rues apaisées. Zones 30, zones de rencontre et aires piétonnes</t>
  </si>
  <si>
    <t>A pied d'oeuvre. Mettre les piétons au coeur de la fabrique des espaces publics</t>
  </si>
  <si>
    <t>Sésame, un outil pour
intégrer l’arbre dans vos projets de renaturation urbaine</t>
  </si>
  <si>
    <t>Plus fraiche ma ville</t>
  </si>
  <si>
    <t>ARBOClimat</t>
  </si>
  <si>
    <t>Améliorer le confort d'été en logements collectifs : des solutions techniques</t>
  </si>
  <si>
    <t xml:space="preserve">Rénovation des écoles : intégrer le confort d'été </t>
  </si>
  <si>
    <t>Charte de la rénovation du bâti scolaire</t>
  </si>
  <si>
    <t>Habitat et vieillissement de la population: des initiatives de logement alternatif au domicile et à l'hébergement institutionnel</t>
  </si>
  <si>
    <t>Guide « Genre &amp; espace public »</t>
  </si>
  <si>
    <t>Concevoir une démarche de participation citoyenne</t>
  </si>
  <si>
    <t xml:space="preserve">Guide pratique participation citoyenne à l'échelle intercommunale </t>
  </si>
  <si>
    <t>Les colonnes H (Compétence) et I (Coût) peuvent être complétées par l'évaluateur</t>
  </si>
  <si>
    <t xml:space="preserve">Cet outil a été réalisé par Energies Demain dans le cadre de la démarche d'accompagnement du Pays du Périgord Noir à l'intégration de la santé dans ses projets d'aménagement, financée par l'Agence Régionale de Santé. 
La conception de cet outil s'inscrit dans une démarche de co-construction. Y ont été associés : l'Agence Régionale de Santé, les 6 intercommunalités du Pays du Périgord Noir ainsi que le Contrat Local de Santé du Périgord Noir.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</si>
</sst>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Poppins"/>
      <family val="2"/>
      <scheme val="minor"/>
    </font>
    <font>
      <sz val="10"/>
      <color theme="1"/>
      <name val="Poppins"/>
      <family val="2"/>
      <scheme val="minor"/>
    </font>
    <font>
      <b/>
      <sz val="11"/>
      <color theme="1"/>
      <name val="Poppins"/>
      <scheme val="minor"/>
    </font>
    <font>
      <b/>
      <sz val="11"/>
      <color theme="0"/>
      <name val="Poppins"/>
      <scheme val="minor"/>
    </font>
    <font>
      <b/>
      <sz val="10"/>
      <color theme="1"/>
      <name val="Poppins"/>
      <scheme val="minor"/>
    </font>
    <font>
      <b/>
      <sz val="10"/>
      <color theme="0"/>
      <name val="Poppins"/>
      <scheme val="minor"/>
    </font>
    <font>
      <b/>
      <sz val="10"/>
      <color theme="3"/>
      <name val="Poppins"/>
      <scheme val="minor"/>
    </font>
    <font>
      <sz val="10"/>
      <color theme="1"/>
      <name val="Poppins"/>
      <scheme val="minor"/>
    </font>
    <font>
      <sz val="8"/>
      <color theme="0"/>
      <name val="Poppins"/>
      <scheme val="minor"/>
    </font>
    <font>
      <sz val="8"/>
      <name val="Poppins"/>
      <family val="2"/>
      <scheme val="minor"/>
    </font>
    <font>
      <sz val="10"/>
      <color theme="3"/>
      <name val="Poppins"/>
      <scheme val="minor"/>
    </font>
    <font>
      <sz val="10"/>
      <color theme="3"/>
      <name val="Poppins"/>
      <family val="2"/>
      <scheme val="minor"/>
    </font>
    <font>
      <sz val="10"/>
      <name val="Poppins"/>
      <scheme val="minor"/>
    </font>
    <font>
      <sz val="10"/>
      <color theme="0"/>
      <name val="Poppins"/>
      <family val="2"/>
      <scheme val="minor"/>
    </font>
    <font>
      <sz val="10"/>
      <name val="Poppins"/>
      <family val="2"/>
      <scheme val="minor"/>
    </font>
    <font>
      <i/>
      <sz val="8"/>
      <name val="Poppins"/>
      <scheme val="minor"/>
    </font>
    <font>
      <i/>
      <sz val="8"/>
      <color theme="1"/>
      <name val="Poppins"/>
      <scheme val="minor"/>
    </font>
    <font>
      <b/>
      <sz val="10"/>
      <color rgb="FFC00000"/>
      <name val="Poppins"/>
      <scheme val="minor"/>
    </font>
    <font>
      <b/>
      <i/>
      <sz val="10"/>
      <color rgb="FFCC0000"/>
      <name val="Poppins"/>
      <scheme val="minor"/>
    </font>
    <font>
      <b/>
      <sz val="10"/>
      <color rgb="FFCC0000"/>
      <name val="Poppins"/>
      <scheme val="minor"/>
    </font>
    <font>
      <i/>
      <sz val="8"/>
      <color theme="0"/>
      <name val="Poppins"/>
      <scheme val="minor"/>
    </font>
    <font>
      <u/>
      <sz val="11"/>
      <color theme="10"/>
      <name val="Poppins"/>
      <family val="2"/>
      <scheme val="minor"/>
    </font>
  </fonts>
  <fills count="9">
    <fill>
      <patternFill patternType="none"/>
    </fill>
    <fill>
      <patternFill patternType="gray125"/>
    </fill>
    <fill>
      <patternFill patternType="solid">
        <fgColor theme="3"/>
        <bgColor indexed="64"/>
      </patternFill>
    </fill>
    <fill>
      <patternFill patternType="solid">
        <fgColor theme="2" tint="0.79998168889431442"/>
        <bgColor indexed="64"/>
      </patternFill>
    </fill>
    <fill>
      <patternFill patternType="solid">
        <fgColor rgb="FFCC0000"/>
        <bgColor indexed="64"/>
      </patternFill>
    </fill>
    <fill>
      <patternFill patternType="solid">
        <fgColor rgb="FFFFC000"/>
        <bgColor indexed="64"/>
      </patternFill>
    </fill>
    <fill>
      <patternFill patternType="solid">
        <fgColor rgb="FF92D050"/>
        <bgColor indexed="64"/>
      </patternFill>
    </fill>
    <fill>
      <patternFill patternType="solid">
        <fgColor theme="0"/>
        <bgColor indexed="64"/>
      </patternFill>
    </fill>
    <fill>
      <patternFill patternType="solid">
        <fgColor theme="4" tint="0.79998168889431442"/>
        <bgColor indexed="64"/>
      </patternFill>
    </fill>
  </fills>
  <borders count="3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theme="3"/>
      </top>
      <bottom style="thin">
        <color indexed="64"/>
      </bottom>
      <diagonal/>
    </border>
    <border>
      <left style="thin">
        <color indexed="64"/>
      </left>
      <right/>
      <top style="thin">
        <color theme="3"/>
      </top>
      <bottom style="thin">
        <color theme="3"/>
      </bottom>
      <diagonal/>
    </border>
    <border>
      <left/>
      <right/>
      <top style="thin">
        <color theme="3"/>
      </top>
      <bottom style="thin">
        <color theme="3"/>
      </bottom>
      <diagonal/>
    </border>
    <border>
      <left/>
      <right style="thin">
        <color indexed="64"/>
      </right>
      <top style="thin">
        <color theme="3"/>
      </top>
      <bottom style="thin">
        <color theme="3"/>
      </bottom>
      <diagonal/>
    </border>
    <border>
      <left style="thin">
        <color theme="3"/>
      </left>
      <right/>
      <top/>
      <bottom/>
      <diagonal/>
    </border>
    <border>
      <left/>
      <right/>
      <top style="thin">
        <color theme="3"/>
      </top>
      <bottom/>
      <diagonal/>
    </border>
    <border>
      <left/>
      <right style="thin">
        <color theme="3"/>
      </right>
      <top/>
      <bottom/>
      <diagonal/>
    </border>
    <border>
      <left style="thin">
        <color theme="3"/>
      </left>
      <right/>
      <top style="thin">
        <color theme="3"/>
      </top>
      <bottom/>
      <diagonal/>
    </border>
    <border>
      <left/>
      <right style="thin">
        <color theme="3"/>
      </right>
      <top style="thin">
        <color theme="3"/>
      </top>
      <bottom/>
      <diagonal/>
    </border>
    <border>
      <left style="thin">
        <color theme="3"/>
      </left>
      <right/>
      <top style="thin">
        <color indexed="64"/>
      </top>
      <bottom/>
      <diagonal/>
    </border>
    <border>
      <left/>
      <right style="thin">
        <color theme="3"/>
      </right>
      <top style="thin">
        <color indexed="64"/>
      </top>
      <bottom style="thin">
        <color indexed="64"/>
      </bottom>
      <diagonal/>
    </border>
    <border>
      <left style="thin">
        <color theme="3"/>
      </left>
      <right/>
      <top style="thin">
        <color theme="3"/>
      </top>
      <bottom style="thin">
        <color indexed="64"/>
      </bottom>
      <diagonal/>
    </border>
    <border>
      <left/>
      <right style="thin">
        <color theme="3"/>
      </right>
      <top style="thin">
        <color theme="3"/>
      </top>
      <bottom style="thin">
        <color indexed="64"/>
      </bottom>
      <diagonal/>
    </border>
    <border>
      <left style="thin">
        <color theme="3"/>
      </left>
      <right/>
      <top style="thin">
        <color theme="3"/>
      </top>
      <bottom style="thin">
        <color theme="3"/>
      </bottom>
      <diagonal/>
    </border>
    <border>
      <left style="thin">
        <color theme="3"/>
      </left>
      <right/>
      <top style="thin">
        <color indexed="64"/>
      </top>
      <bottom style="thin">
        <color theme="3"/>
      </bottom>
      <diagonal/>
    </border>
    <border>
      <left/>
      <right/>
      <top style="thin">
        <color indexed="64"/>
      </top>
      <bottom style="thin">
        <color theme="3"/>
      </bottom>
      <diagonal/>
    </border>
    <border>
      <left/>
      <right style="thin">
        <color theme="3"/>
      </right>
      <top style="thin">
        <color indexed="64"/>
      </top>
      <bottom style="thin">
        <color theme="3"/>
      </bottom>
      <diagonal/>
    </border>
    <border>
      <left/>
      <right/>
      <top/>
      <bottom style="thin">
        <color theme="3"/>
      </bottom>
      <diagonal/>
    </border>
    <border>
      <left/>
      <right style="thin">
        <color theme="3"/>
      </right>
      <top style="thin">
        <color theme="3"/>
      </top>
      <bottom style="thin">
        <color theme="3"/>
      </bottom>
      <diagonal/>
    </border>
    <border>
      <left style="thin">
        <color theme="3"/>
      </left>
      <right/>
      <top/>
      <bottom style="thin">
        <color theme="3"/>
      </bottom>
      <diagonal/>
    </border>
    <border>
      <left/>
      <right style="thin">
        <color theme="3"/>
      </right>
      <top/>
      <bottom style="thin">
        <color theme="3"/>
      </bottom>
      <diagonal/>
    </border>
  </borders>
  <cellStyleXfs count="2">
    <xf numFmtId="0" fontId="0" fillId="0" borderId="0"/>
    <xf numFmtId="0" fontId="21" fillId="0" borderId="0" applyNumberFormat="0" applyFill="0" applyBorder="0" applyAlignment="0" applyProtection="0"/>
  </cellStyleXfs>
  <cellXfs count="142">
    <xf numFmtId="0" fontId="0" fillId="0" borderId="0" xfId="0"/>
    <xf numFmtId="0" fontId="1" fillId="0" borderId="0" xfId="0" applyFont="1"/>
    <xf numFmtId="0" fontId="2" fillId="0" borderId="0" xfId="0" applyFont="1"/>
    <xf numFmtId="0" fontId="0" fillId="2" borderId="0" xfId="0" applyFill="1"/>
    <xf numFmtId="0" fontId="3" fillId="2" borderId="0" xfId="0" applyFont="1" applyFill="1"/>
    <xf numFmtId="0" fontId="1" fillId="0" borderId="0" xfId="0" applyFont="1" applyAlignment="1">
      <alignment horizontal="center" vertical="center"/>
    </xf>
    <xf numFmtId="0" fontId="1" fillId="0" borderId="0" xfId="0" applyFont="1" applyAlignment="1">
      <alignment horizontal="left" vertical="center"/>
    </xf>
    <xf numFmtId="0" fontId="0" fillId="0" borderId="0" xfId="0" applyAlignment="1">
      <alignment horizontal="center" vertical="center"/>
    </xf>
    <xf numFmtId="0" fontId="5" fillId="2" borderId="0" xfId="0" applyFont="1" applyFill="1" applyAlignment="1">
      <alignment horizontal="center" vertical="center"/>
    </xf>
    <xf numFmtId="0" fontId="1" fillId="0" borderId="0" xfId="0" applyFont="1" applyAlignment="1">
      <alignment horizontal="left" vertical="center" wrapText="1"/>
    </xf>
    <xf numFmtId="0" fontId="7" fillId="0" borderId="0" xfId="0" applyFont="1" applyAlignment="1">
      <alignment horizontal="center" vertical="center"/>
    </xf>
    <xf numFmtId="0" fontId="5" fillId="2" borderId="0" xfId="0" applyFont="1" applyFill="1" applyAlignment="1">
      <alignment horizontal="center" vertical="center" wrapText="1"/>
    </xf>
    <xf numFmtId="0" fontId="7" fillId="3" borderId="0" xfId="0" applyFont="1" applyFill="1" applyAlignment="1">
      <alignment horizontal="center" vertical="center"/>
    </xf>
    <xf numFmtId="0" fontId="1" fillId="3" borderId="0" xfId="0" applyFont="1" applyFill="1" applyAlignment="1">
      <alignment horizontal="center" vertical="center"/>
    </xf>
    <xf numFmtId="0" fontId="1" fillId="3" borderId="0" xfId="0" applyFont="1" applyFill="1" applyAlignment="1">
      <alignment horizontal="left" vertical="center"/>
    </xf>
    <xf numFmtId="0" fontId="7" fillId="0" borderId="0" xfId="0" applyFont="1"/>
    <xf numFmtId="0" fontId="1" fillId="0" borderId="0" xfId="0" applyFont="1" applyAlignment="1">
      <alignment wrapText="1"/>
    </xf>
    <xf numFmtId="0" fontId="0" fillId="0" borderId="0" xfId="0" applyAlignment="1">
      <alignment wrapText="1"/>
    </xf>
    <xf numFmtId="0" fontId="10" fillId="0" borderId="0" xfId="0" applyFont="1" applyAlignment="1">
      <alignment horizontal="center" vertical="center"/>
    </xf>
    <xf numFmtId="0" fontId="11"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left" vertical="center"/>
    </xf>
    <xf numFmtId="0" fontId="12" fillId="0" borderId="0" xfId="0" applyFont="1" applyAlignment="1">
      <alignment horizontal="left" vertical="center" wrapText="1"/>
    </xf>
    <xf numFmtId="9" fontId="1" fillId="0" borderId="0" xfId="0" applyNumberFormat="1" applyFont="1" applyAlignment="1">
      <alignment horizontal="center" vertical="center"/>
    </xf>
    <xf numFmtId="14" fontId="0" fillId="0" borderId="0" xfId="0" applyNumberFormat="1"/>
    <xf numFmtId="0" fontId="1" fillId="0" borderId="0" xfId="0" applyFont="1" applyAlignment="1">
      <alignment horizontal="left"/>
    </xf>
    <xf numFmtId="0" fontId="4" fillId="0" borderId="0" xfId="0" applyFont="1"/>
    <xf numFmtId="0" fontId="12" fillId="3" borderId="0" xfId="0" applyFont="1" applyFill="1" applyAlignment="1">
      <alignment horizontal="center" vertical="center"/>
    </xf>
    <xf numFmtId="0" fontId="6" fillId="3" borderId="0" xfId="0" applyFont="1" applyFill="1" applyAlignment="1">
      <alignment horizontal="center"/>
    </xf>
    <xf numFmtId="0" fontId="11" fillId="0" borderId="1" xfId="0" applyFont="1" applyBorder="1" applyAlignment="1">
      <alignment horizontal="center"/>
    </xf>
    <xf numFmtId="0" fontId="11" fillId="0" borderId="5" xfId="0" applyFont="1" applyBorder="1" applyAlignment="1">
      <alignment horizontal="center"/>
    </xf>
    <xf numFmtId="9" fontId="1" fillId="0" borderId="1" xfId="0" applyNumberFormat="1" applyFont="1" applyBorder="1" applyAlignment="1">
      <alignment horizontal="center" vertical="center"/>
    </xf>
    <xf numFmtId="0" fontId="0" fillId="0" borderId="7" xfId="0" applyBorder="1" applyAlignment="1">
      <alignment wrapText="1"/>
    </xf>
    <xf numFmtId="0" fontId="0" fillId="0" borderId="8" xfId="0" applyBorder="1" applyAlignment="1">
      <alignment wrapText="1"/>
    </xf>
    <xf numFmtId="9" fontId="1" fillId="3" borderId="0" xfId="0" applyNumberFormat="1" applyFont="1" applyFill="1" applyAlignment="1">
      <alignment horizontal="center" vertical="center"/>
    </xf>
    <xf numFmtId="0" fontId="14" fillId="0" borderId="6" xfId="0" applyFont="1" applyBorder="1" applyAlignment="1">
      <alignment horizontal="left" vertical="center" wrapText="1"/>
    </xf>
    <xf numFmtId="0" fontId="4" fillId="3" borderId="5" xfId="0" applyFont="1" applyFill="1" applyBorder="1" applyAlignment="1">
      <alignment horizontal="center" vertical="center" wrapText="1"/>
    </xf>
    <xf numFmtId="0" fontId="2" fillId="0" borderId="6" xfId="0" applyFont="1" applyBorder="1" applyAlignment="1">
      <alignment horizontal="left" vertical="center"/>
    </xf>
    <xf numFmtId="0" fontId="0" fillId="0" borderId="7" xfId="0" applyBorder="1"/>
    <xf numFmtId="0" fontId="0" fillId="0" borderId="8" xfId="0" applyBorder="1"/>
    <xf numFmtId="0" fontId="6" fillId="8" borderId="2" xfId="0" applyFont="1" applyFill="1" applyBorder="1" applyAlignment="1">
      <alignment horizontal="center" vertical="center"/>
    </xf>
    <xf numFmtId="0" fontId="7" fillId="0" borderId="2" xfId="0" applyFont="1" applyBorder="1" applyAlignment="1">
      <alignment horizontal="center"/>
    </xf>
    <xf numFmtId="0" fontId="1" fillId="6" borderId="2" xfId="0" applyFont="1" applyFill="1" applyBorder="1" applyAlignment="1">
      <alignment horizontal="center" vertical="center"/>
    </xf>
    <xf numFmtId="0" fontId="1" fillId="5" borderId="2" xfId="0" applyFont="1" applyFill="1" applyBorder="1" applyAlignment="1">
      <alignment horizontal="center" vertical="center"/>
    </xf>
    <xf numFmtId="0" fontId="13" fillId="4" borderId="2" xfId="0" applyFont="1" applyFill="1" applyBorder="1" applyAlignment="1">
      <alignment horizontal="center" vertical="center"/>
    </xf>
    <xf numFmtId="0" fontId="0" fillId="7" borderId="0" xfId="0" applyFill="1"/>
    <xf numFmtId="0" fontId="0" fillId="7" borderId="17" xfId="0" applyFill="1" applyBorder="1"/>
    <xf numFmtId="0" fontId="0" fillId="7" borderId="17" xfId="0" applyFill="1" applyBorder="1" applyAlignment="1">
      <alignment wrapText="1"/>
    </xf>
    <xf numFmtId="0" fontId="0" fillId="7" borderId="0" xfId="0" applyFill="1" applyAlignment="1">
      <alignment wrapText="1"/>
    </xf>
    <xf numFmtId="0" fontId="1" fillId="7" borderId="0" xfId="0" applyFont="1" applyFill="1" applyAlignment="1">
      <alignment horizontal="left" vertical="center" wrapText="1"/>
    </xf>
    <xf numFmtId="0" fontId="0" fillId="7" borderId="19" xfId="0" applyFill="1" applyBorder="1"/>
    <xf numFmtId="0" fontId="0" fillId="7" borderId="18" xfId="0" applyFill="1" applyBorder="1"/>
    <xf numFmtId="0" fontId="1" fillId="7" borderId="18" xfId="0" applyFont="1" applyFill="1" applyBorder="1" applyAlignment="1">
      <alignment horizontal="left" vertical="center" wrapText="1"/>
    </xf>
    <xf numFmtId="0" fontId="1" fillId="0" borderId="0" xfId="0" applyFont="1"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4" fillId="7" borderId="5" xfId="0" applyFont="1" applyFill="1" applyBorder="1" applyAlignment="1">
      <alignment horizontal="center" vertical="center" wrapText="1"/>
    </xf>
    <xf numFmtId="0" fontId="17" fillId="0" borderId="0" xfId="0" applyFont="1"/>
    <xf numFmtId="0" fontId="18" fillId="0" borderId="0" xfId="0" applyFont="1"/>
    <xf numFmtId="0" fontId="11" fillId="0" borderId="0" xfId="0" applyFont="1" applyAlignment="1">
      <alignment horizontal="center"/>
    </xf>
    <xf numFmtId="0" fontId="0" fillId="0" borderId="0" xfId="0"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5" fillId="2" borderId="0" xfId="0" applyFont="1" applyFill="1" applyAlignment="1" applyProtection="1">
      <alignment horizontal="center" vertical="center" wrapText="1"/>
      <protection locked="0"/>
    </xf>
    <xf numFmtId="0" fontId="1" fillId="0" borderId="0" xfId="0" applyFont="1" applyAlignment="1" applyProtection="1">
      <alignment horizontal="center" vertical="center"/>
      <protection locked="0"/>
    </xf>
    <xf numFmtId="0" fontId="1" fillId="7" borderId="2" xfId="0" applyFont="1" applyFill="1" applyBorder="1" applyAlignment="1" applyProtection="1">
      <alignment horizontal="center" vertical="center"/>
      <protection locked="0"/>
    </xf>
    <xf numFmtId="0" fontId="1" fillId="7" borderId="2" xfId="0" applyFont="1" applyFill="1" applyBorder="1" applyProtection="1">
      <protection locked="0"/>
      <extLst>
        <ext xmlns:xfpb="http://schemas.microsoft.com/office/spreadsheetml/2022/featurepropertybag" uri="{C7286773-470A-42A8-94C5-96B5CB345126}">
          <xfpb:xfComplement i="0"/>
        </ext>
      </extLst>
    </xf>
    <xf numFmtId="0" fontId="0" fillId="7" borderId="2" xfId="0" applyFill="1" applyBorder="1" applyProtection="1">
      <protection locked="0"/>
      <extLst>
        <ext xmlns:xfpb="http://schemas.microsoft.com/office/spreadsheetml/2022/featurepropertybag" uri="{C7286773-470A-42A8-94C5-96B5CB345126}">
          <xfpb:xfComplement i="0"/>
        </ext>
      </extLst>
    </xf>
    <xf numFmtId="0" fontId="1" fillId="7" borderId="2" xfId="0" applyFont="1" applyFill="1" applyBorder="1" applyAlignment="1" applyProtection="1">
      <alignment horizontal="center" vertical="center" wrapText="1"/>
      <protection locked="0"/>
    </xf>
    <xf numFmtId="15" fontId="0" fillId="0" borderId="0" xfId="0" applyNumberFormat="1" applyAlignment="1" applyProtection="1">
      <alignment horizontal="left"/>
      <protection locked="0"/>
    </xf>
    <xf numFmtId="0" fontId="0" fillId="0" borderId="0" xfId="0" applyProtection="1">
      <protection locked="0"/>
    </xf>
    <xf numFmtId="0" fontId="7" fillId="3" borderId="5" xfId="0" applyFont="1" applyFill="1" applyBorder="1" applyAlignment="1" applyProtection="1">
      <alignment horizontal="center" vertical="center" wrapText="1"/>
      <protection locked="0"/>
    </xf>
    <xf numFmtId="0" fontId="2" fillId="0" borderId="0" xfId="0" applyFont="1" applyAlignment="1">
      <alignment horizontal="left" vertical="center" wrapText="1"/>
    </xf>
    <xf numFmtId="0" fontId="21" fillId="0" borderId="0" xfId="1" applyAlignment="1">
      <alignment horizontal="left" vertical="center"/>
    </xf>
    <xf numFmtId="0" fontId="21" fillId="0" borderId="0" xfId="1" applyAlignment="1">
      <alignment horizontal="left" vertical="center" wrapText="1"/>
    </xf>
    <xf numFmtId="0" fontId="21" fillId="0" borderId="0" xfId="1" applyAlignment="1"/>
    <xf numFmtId="0" fontId="1" fillId="0" borderId="24" xfId="0" applyFont="1" applyBorder="1" applyAlignment="1">
      <alignment horizontal="left" vertical="center" wrapText="1"/>
    </xf>
    <xf numFmtId="0" fontId="1" fillId="0" borderId="13" xfId="0" applyFont="1" applyBorder="1" applyAlignment="1">
      <alignment horizontal="left" vertical="center" wrapText="1"/>
    </xf>
    <xf numFmtId="0" fontId="1" fillId="0" borderId="25" xfId="0" applyFont="1" applyBorder="1" applyAlignment="1">
      <alignment horizontal="left" vertical="center" wrapText="1"/>
    </xf>
    <xf numFmtId="0" fontId="6" fillId="8" borderId="2" xfId="0" applyFont="1" applyFill="1" applyBorder="1" applyAlignment="1">
      <alignment horizontal="center" vertical="center"/>
    </xf>
    <xf numFmtId="0" fontId="1" fillId="0" borderId="22" xfId="0" applyFont="1" applyBorder="1" applyAlignment="1">
      <alignment horizontal="left" vertical="center" wrapText="1"/>
    </xf>
    <xf numFmtId="0" fontId="1" fillId="0" borderId="5" xfId="0" applyFont="1" applyBorder="1" applyAlignment="1">
      <alignment horizontal="left" vertical="center" wrapText="1"/>
    </xf>
    <xf numFmtId="0" fontId="1" fillId="0" borderId="23" xfId="0" applyFont="1" applyBorder="1" applyAlignment="1">
      <alignment horizontal="left" vertical="center" wrapText="1"/>
    </xf>
    <xf numFmtId="0" fontId="1" fillId="0" borderId="11" xfId="0" applyFont="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1" fillId="7" borderId="7" xfId="0" applyFont="1" applyFill="1" applyBorder="1" applyAlignment="1">
      <alignment horizontal="center" vertical="center" wrapText="1"/>
    </xf>
    <xf numFmtId="0" fontId="1" fillId="3" borderId="0" xfId="0" applyFont="1" applyFill="1" applyAlignment="1">
      <alignment horizontal="left" vertical="center" wrapText="1"/>
    </xf>
    <xf numFmtId="0" fontId="5" fillId="2" borderId="0" xfId="0" applyFont="1" applyFill="1" applyAlignment="1">
      <alignment horizontal="center" vertical="center"/>
    </xf>
    <xf numFmtId="0" fontId="6" fillId="3" borderId="14" xfId="0" applyFont="1" applyFill="1" applyBorder="1" applyAlignment="1">
      <alignment horizontal="center"/>
    </xf>
    <xf numFmtId="0" fontId="6" fillId="3" borderId="15" xfId="0" applyFont="1" applyFill="1" applyBorder="1" applyAlignment="1">
      <alignment horizontal="center"/>
    </xf>
    <xf numFmtId="0" fontId="6" fillId="3" borderId="16" xfId="0" applyFont="1" applyFill="1" applyBorder="1" applyAlignment="1">
      <alignment horizontal="center"/>
    </xf>
    <xf numFmtId="0" fontId="1" fillId="0" borderId="18" xfId="0" applyFont="1" applyBorder="1" applyAlignment="1">
      <alignment horizontal="left" vertical="center" wrapText="1"/>
    </xf>
    <xf numFmtId="0" fontId="6" fillId="3" borderId="20" xfId="0" applyFont="1" applyFill="1" applyBorder="1" applyAlignment="1">
      <alignment horizontal="center"/>
    </xf>
    <xf numFmtId="0" fontId="6" fillId="3" borderId="18" xfId="0" applyFont="1" applyFill="1" applyBorder="1" applyAlignment="1">
      <alignment horizontal="center"/>
    </xf>
    <xf numFmtId="0" fontId="6" fillId="3" borderId="21" xfId="0" applyFont="1" applyFill="1" applyBorder="1" applyAlignment="1">
      <alignment horizontal="center"/>
    </xf>
    <xf numFmtId="0" fontId="7" fillId="0" borderId="3" xfId="0" applyFont="1" applyBorder="1" applyAlignment="1">
      <alignment horizontal="center"/>
    </xf>
    <xf numFmtId="0" fontId="7" fillId="0" borderId="5" xfId="0" applyFont="1" applyBorder="1" applyAlignment="1">
      <alignment horizontal="center"/>
    </xf>
    <xf numFmtId="0" fontId="7" fillId="0" borderId="4" xfId="0" applyFont="1" applyBorder="1" applyAlignment="1">
      <alignment horizontal="center"/>
    </xf>
    <xf numFmtId="0" fontId="6" fillId="3" borderId="26" xfId="0" applyFont="1" applyFill="1" applyBorder="1" applyAlignment="1">
      <alignment horizontal="center"/>
    </xf>
    <xf numFmtId="0" fontId="6" fillId="3" borderId="31" xfId="0" applyFont="1" applyFill="1" applyBorder="1" applyAlignment="1">
      <alignment horizontal="center"/>
    </xf>
    <xf numFmtId="0" fontId="1" fillId="0" borderId="32" xfId="0" applyFont="1" applyBorder="1" applyAlignment="1">
      <alignment horizontal="left" vertical="center" wrapText="1"/>
    </xf>
    <xf numFmtId="0" fontId="1" fillId="0" borderId="30" xfId="0" applyFont="1" applyBorder="1" applyAlignment="1">
      <alignment horizontal="left" vertical="center" wrapText="1"/>
    </xf>
    <xf numFmtId="0" fontId="1" fillId="0" borderId="33" xfId="0" applyFont="1" applyBorder="1" applyAlignment="1">
      <alignment horizontal="left" vertical="center" wrapText="1"/>
    </xf>
    <xf numFmtId="0" fontId="1" fillId="0" borderId="24" xfId="0" applyFont="1" applyBorder="1" applyAlignment="1">
      <alignment horizontal="left" vertical="center"/>
    </xf>
    <xf numFmtId="0" fontId="1" fillId="0" borderId="13" xfId="0" applyFont="1" applyBorder="1" applyAlignment="1">
      <alignment horizontal="left" vertical="center"/>
    </xf>
    <xf numFmtId="0" fontId="1" fillId="0" borderId="2" xfId="0" applyFont="1" applyBorder="1" applyAlignment="1">
      <alignment horizontal="center"/>
    </xf>
    <xf numFmtId="0" fontId="1" fillId="0" borderId="27" xfId="0" applyFont="1" applyBorder="1" applyAlignment="1">
      <alignment horizontal="left" vertical="center" wrapText="1"/>
    </xf>
    <xf numFmtId="0" fontId="1" fillId="0" borderId="28" xfId="0" applyFont="1" applyBorder="1" applyAlignment="1">
      <alignment horizontal="left" vertical="center" wrapText="1"/>
    </xf>
    <xf numFmtId="0" fontId="1" fillId="0" borderId="29" xfId="0" applyFont="1" applyBorder="1" applyAlignment="1">
      <alignment horizontal="left" vertical="center" wrapText="1"/>
    </xf>
    <xf numFmtId="0" fontId="0" fillId="3" borderId="5" xfId="0" applyFill="1" applyBorder="1" applyAlignment="1" applyProtection="1">
      <alignment horizontal="center"/>
      <protection locked="0"/>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1" fillId="0" borderId="0" xfId="0" applyFont="1" applyAlignment="1" applyProtection="1">
      <alignment horizontal="center" vertical="center"/>
      <protection locked="0"/>
    </xf>
    <xf numFmtId="0" fontId="1" fillId="0" borderId="1" xfId="0" applyFont="1" applyBorder="1" applyAlignment="1" applyProtection="1">
      <alignment horizontal="center" vertical="center"/>
      <protection locked="0"/>
    </xf>
    <xf numFmtId="0" fontId="4" fillId="3" borderId="0" xfId="0" applyFont="1" applyFill="1" applyAlignment="1">
      <alignment horizontal="center" vertical="center" wrapText="1"/>
    </xf>
    <xf numFmtId="0" fontId="4" fillId="3" borderId="1" xfId="0" applyFont="1" applyFill="1" applyBorder="1" applyAlignment="1">
      <alignment horizontal="center" vertical="center" wrapText="1"/>
    </xf>
    <xf numFmtId="0" fontId="1" fillId="3" borderId="0" xfId="0" applyFont="1" applyFill="1" applyAlignment="1" applyProtection="1">
      <alignment horizontal="center" vertical="center"/>
      <protection locked="0"/>
    </xf>
    <xf numFmtId="0" fontId="1" fillId="3" borderId="1" xfId="0" applyFont="1" applyFill="1" applyBorder="1" applyAlignment="1" applyProtection="1">
      <alignment horizontal="center" vertical="center"/>
      <protection locked="0"/>
    </xf>
    <xf numFmtId="0" fontId="4" fillId="3" borderId="7" xfId="0" applyFont="1" applyFill="1" applyBorder="1" applyAlignment="1">
      <alignment horizontal="center" vertical="center" wrapText="1"/>
    </xf>
    <xf numFmtId="0" fontId="4" fillId="7" borderId="2" xfId="0" applyFont="1" applyFill="1" applyBorder="1" applyAlignment="1" applyProtection="1">
      <alignment horizontal="center" vertical="center"/>
      <protection locked="0"/>
    </xf>
    <xf numFmtId="0" fontId="1" fillId="3" borderId="7" xfId="0" applyFont="1" applyFill="1" applyBorder="1" applyAlignment="1" applyProtection="1">
      <alignment horizontal="center" vertical="center"/>
      <protection locked="0"/>
    </xf>
    <xf numFmtId="0" fontId="4" fillId="7" borderId="2" xfId="0" applyFont="1" applyFill="1" applyBorder="1" applyAlignment="1" applyProtection="1">
      <alignment horizontal="center"/>
      <protection locked="0"/>
    </xf>
    <xf numFmtId="0" fontId="1" fillId="7" borderId="5" xfId="0" applyFont="1" applyFill="1" applyBorder="1" applyAlignment="1" applyProtection="1">
      <alignment horizontal="center" vertical="center"/>
      <protection locked="0"/>
    </xf>
    <xf numFmtId="0" fontId="1" fillId="0" borderId="0" xfId="0" applyFont="1" applyAlignment="1">
      <alignment horizontal="center" vertical="center"/>
    </xf>
    <xf numFmtId="0" fontId="4" fillId="7" borderId="2" xfId="0" applyFont="1" applyFill="1" applyBorder="1" applyAlignment="1">
      <alignment horizontal="center" vertical="center" wrapText="1"/>
    </xf>
    <xf numFmtId="0" fontId="0" fillId="7" borderId="5" xfId="0" applyFill="1" applyBorder="1" applyAlignment="1" applyProtection="1">
      <alignment horizontal="center"/>
      <protection locked="0"/>
    </xf>
    <xf numFmtId="0" fontId="1" fillId="3" borderId="5" xfId="0" applyFont="1" applyFill="1" applyBorder="1" applyAlignment="1" applyProtection="1">
      <alignment horizontal="center" vertical="center"/>
      <protection locked="0"/>
    </xf>
    <xf numFmtId="0" fontId="6" fillId="3" borderId="0" xfId="0" applyFont="1" applyFill="1" applyAlignment="1">
      <alignment horizontal="center" vertical="center"/>
    </xf>
    <xf numFmtId="0" fontId="6" fillId="3" borderId="0" xfId="0" applyFont="1" applyFill="1" applyAlignment="1">
      <alignment horizontal="center" vertical="center" wrapText="1"/>
    </xf>
    <xf numFmtId="0" fontId="0" fillId="0" borderId="9" xfId="0" applyBorder="1" applyAlignment="1" applyProtection="1">
      <alignment horizontal="center" wrapText="1"/>
      <protection locked="0"/>
    </xf>
    <xf numFmtId="0" fontId="0" fillId="0" borderId="0" xfId="0" applyAlignment="1" applyProtection="1">
      <alignment horizontal="center" wrapText="1"/>
      <protection locked="0"/>
    </xf>
    <xf numFmtId="0" fontId="0" fillId="0" borderId="10" xfId="0" applyBorder="1" applyAlignment="1" applyProtection="1">
      <alignment horizontal="center" wrapText="1"/>
      <protection locked="0"/>
    </xf>
    <xf numFmtId="0" fontId="0" fillId="0" borderId="11" xfId="0" applyBorder="1" applyAlignment="1" applyProtection="1">
      <alignment horizontal="center" wrapText="1"/>
      <protection locked="0"/>
    </xf>
    <xf numFmtId="0" fontId="0" fillId="0" borderId="1" xfId="0" applyBorder="1" applyAlignment="1" applyProtection="1">
      <alignment horizontal="center" wrapText="1"/>
      <protection locked="0"/>
    </xf>
    <xf numFmtId="0" fontId="0" fillId="0" borderId="12" xfId="0" applyBorder="1" applyAlignment="1" applyProtection="1">
      <alignment horizontal="center" wrapText="1"/>
      <protection locked="0"/>
    </xf>
    <xf numFmtId="0" fontId="19" fillId="0" borderId="0" xfId="0" applyFont="1" applyAlignment="1">
      <alignment horizontal="left" vertical="center" wrapText="1"/>
    </xf>
    <xf numFmtId="0" fontId="11" fillId="0" borderId="0" xfId="0" applyFont="1" applyAlignment="1">
      <alignment horizontal="center" vertical="center" wrapText="1"/>
    </xf>
    <xf numFmtId="0" fontId="1" fillId="0" borderId="0" xfId="0" applyFont="1" applyAlignment="1">
      <alignment horizontal="left" vertical="center" wrapText="1"/>
    </xf>
    <xf numFmtId="0" fontId="4" fillId="0" borderId="0" xfId="0" applyFont="1" applyAlignment="1">
      <alignment horizontal="left" vertical="center" wrapText="1"/>
    </xf>
  </cellXfs>
  <cellStyles count="2">
    <cellStyle name="Lien hypertexte" xfId="1" builtinId="8"/>
    <cellStyle name="Normal" xfId="0" builtinId="0"/>
  </cellStyles>
  <dxfs count="37">
    <dxf>
      <font>
        <color auto="1"/>
      </font>
      <fill>
        <patternFill>
          <bgColor rgb="FFFFC000"/>
        </patternFill>
      </fill>
    </dxf>
    <dxf>
      <font>
        <color theme="1"/>
      </font>
      <fill>
        <patternFill>
          <bgColor rgb="FFFF0000"/>
        </patternFill>
      </fill>
    </dxf>
    <dxf>
      <font>
        <color auto="1"/>
      </font>
      <fill>
        <patternFill>
          <bgColor rgb="FFCC0000"/>
        </patternFill>
      </fill>
    </dxf>
    <dxf>
      <font>
        <color theme="0"/>
      </font>
      <fill>
        <patternFill>
          <bgColor rgb="FFCC0000"/>
        </patternFill>
      </fill>
    </dxf>
    <dxf>
      <fill>
        <patternFill>
          <bgColor rgb="FF92D050"/>
        </patternFill>
      </fill>
    </dxf>
    <dxf>
      <fill>
        <patternFill>
          <bgColor rgb="FFFFC000"/>
        </patternFill>
      </fill>
    </dxf>
    <dxf>
      <fill>
        <patternFill>
          <bgColor rgb="FFCC0000"/>
        </patternFill>
      </fill>
    </dxf>
    <dxf>
      <font>
        <color theme="0"/>
      </font>
      <fill>
        <patternFill>
          <bgColor rgb="FFCC0000"/>
        </patternFill>
      </fill>
    </dxf>
    <dxf>
      <font>
        <color auto="1"/>
      </font>
      <fill>
        <patternFill>
          <bgColor theme="4"/>
        </patternFill>
      </fill>
    </dxf>
    <dxf>
      <font>
        <color theme="0"/>
      </font>
      <fill>
        <patternFill>
          <bgColor rgb="FFCC0000"/>
        </patternFill>
      </fill>
    </dxf>
    <dxf>
      <font>
        <color theme="1"/>
      </font>
      <fill>
        <patternFill>
          <bgColor theme="4"/>
        </patternFill>
      </fill>
    </dxf>
    <dxf>
      <font>
        <color auto="1"/>
      </font>
      <fill>
        <patternFill>
          <bgColor theme="4"/>
        </patternFill>
      </fill>
    </dxf>
    <dxf>
      <font>
        <color theme="0"/>
      </font>
      <fill>
        <patternFill>
          <bgColor rgb="FFCC0000"/>
        </patternFill>
      </fill>
    </dxf>
    <dxf>
      <font>
        <color theme="1"/>
      </font>
      <fill>
        <patternFill>
          <bgColor theme="4"/>
        </patternFill>
      </fill>
    </dxf>
    <dxf>
      <font>
        <color auto="1"/>
      </font>
      <fill>
        <patternFill>
          <bgColor theme="4"/>
        </patternFill>
      </fill>
    </dxf>
    <dxf>
      <font>
        <color theme="0"/>
      </font>
      <fill>
        <patternFill>
          <bgColor rgb="FFCC0000"/>
        </patternFill>
      </fill>
    </dxf>
    <dxf>
      <font>
        <color theme="1"/>
      </font>
      <fill>
        <patternFill>
          <bgColor theme="4"/>
        </patternFill>
      </fill>
    </dxf>
    <dxf>
      <font>
        <color auto="1"/>
      </font>
      <fill>
        <patternFill>
          <bgColor theme="4"/>
        </patternFill>
      </fill>
    </dxf>
    <dxf>
      <font>
        <color theme="0"/>
      </font>
      <fill>
        <patternFill>
          <bgColor rgb="FFCC0000"/>
        </patternFill>
      </fill>
    </dxf>
    <dxf>
      <font>
        <color theme="1"/>
      </font>
      <fill>
        <patternFill>
          <bgColor theme="4"/>
        </patternFill>
      </fill>
    </dxf>
    <dxf>
      <font>
        <color auto="1"/>
      </font>
      <fill>
        <patternFill>
          <bgColor theme="4"/>
        </patternFill>
      </fill>
    </dxf>
    <dxf>
      <font>
        <color theme="0"/>
      </font>
      <fill>
        <patternFill>
          <bgColor rgb="FFCC0000"/>
        </patternFill>
      </fill>
    </dxf>
    <dxf>
      <font>
        <color theme="1"/>
      </font>
      <fill>
        <patternFill>
          <bgColor theme="4"/>
        </patternFill>
      </fill>
    </dxf>
    <dxf>
      <font>
        <color auto="1"/>
      </font>
      <fill>
        <patternFill>
          <bgColor theme="4"/>
        </patternFill>
      </fill>
    </dxf>
    <dxf>
      <font>
        <color theme="0"/>
      </font>
      <fill>
        <patternFill>
          <bgColor rgb="FFCC0000"/>
        </patternFill>
      </fill>
    </dxf>
    <dxf>
      <font>
        <color theme="1"/>
      </font>
      <fill>
        <patternFill>
          <bgColor theme="4"/>
        </patternFill>
      </fill>
    </dxf>
    <dxf>
      <font>
        <color auto="1"/>
      </font>
      <fill>
        <patternFill>
          <bgColor theme="4"/>
        </patternFill>
      </fill>
    </dxf>
    <dxf>
      <font>
        <color theme="0"/>
      </font>
      <fill>
        <patternFill>
          <bgColor rgb="FFCC0000"/>
        </patternFill>
      </fill>
    </dxf>
    <dxf>
      <font>
        <color theme="1"/>
      </font>
      <fill>
        <patternFill>
          <bgColor theme="4"/>
        </patternFill>
      </fill>
    </dxf>
    <dxf>
      <font>
        <color auto="1"/>
      </font>
      <fill>
        <patternFill>
          <bgColor theme="4"/>
        </patternFill>
      </fill>
    </dxf>
    <dxf>
      <font>
        <color theme="0"/>
      </font>
      <fill>
        <patternFill>
          <bgColor rgb="FFCC0000"/>
        </patternFill>
      </fill>
    </dxf>
    <dxf>
      <font>
        <color theme="1"/>
      </font>
      <fill>
        <patternFill>
          <bgColor theme="4"/>
        </patternFill>
      </fill>
    </dxf>
    <dxf>
      <fill>
        <patternFill>
          <bgColor rgb="FFFFC000"/>
        </patternFill>
      </fill>
    </dxf>
    <dxf>
      <font>
        <color auto="1"/>
      </font>
      <fill>
        <patternFill>
          <bgColor theme="4"/>
        </patternFill>
      </fill>
    </dxf>
    <dxf>
      <font>
        <color theme="0"/>
      </font>
      <fill>
        <patternFill>
          <bgColor rgb="FFCC0000"/>
        </patternFill>
      </fill>
    </dxf>
    <dxf>
      <font>
        <color theme="1"/>
      </font>
      <fill>
        <patternFill>
          <bgColor theme="4"/>
        </patternFill>
      </fill>
    </dxf>
    <dxf>
      <font>
        <color auto="1"/>
      </font>
      <fill>
        <patternFill>
          <bgColor rgb="FFFFC000"/>
        </patternFill>
      </fill>
    </dxf>
  </dxfs>
  <tableStyles count="0" defaultTableStyle="TableStyleMedium2" defaultPivotStyle="PivotStyleLight16"/>
  <colors>
    <mruColors>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06/relationships/rdRichValueStructure" Target="richData/rdrichvaluestructure.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microsoft.com/office/2017/06/relationships/rdRichValue" Target="richData/rdrichvalue.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0/relationships/richValueRel" Target="richData/richValueRel.xml"/><Relationship Id="rId5" Type="http://schemas.openxmlformats.org/officeDocument/2006/relationships/worksheet" Target="worksheets/sheet5.xml"/><Relationship Id="rId15" Type="http://schemas.microsoft.com/office/2022/11/relationships/FeaturePropertyBag" Target="featurePropertyBag/featurePropertyBag.xml"/><Relationship Id="rId10" Type="http://schemas.openxmlformats.org/officeDocument/2006/relationships/sheetMetadata" Target="metadata.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sharedStrings" Target="sharedStrings.xml"/><Relationship Id="rId14" Type="http://schemas.microsoft.com/office/2017/06/relationships/rdRichValueTypes" Target="richData/rdRichValueType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0">
    <v>1</v>
    <v>5</v>
  </rv>
  <rv s="0">
    <v>2</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ichValueRels>
</file>

<file path=xl/theme/theme1.xml><?xml version="1.0" encoding="utf-8"?>
<a:theme xmlns:a="http://schemas.openxmlformats.org/drawingml/2006/main" name="Thème1">
  <a:themeElements>
    <a:clrScheme name="ÉNERGIES DEMAIN">
      <a:dk1>
        <a:sysClr val="windowText" lastClr="000000"/>
      </a:dk1>
      <a:lt1>
        <a:sysClr val="window" lastClr="FFFFFF"/>
      </a:lt1>
      <a:dk2>
        <a:srgbClr val="005681"/>
      </a:dk2>
      <a:lt2>
        <a:srgbClr val="97BDDD"/>
      </a:lt2>
      <a:accent1>
        <a:srgbClr val="86BC25"/>
      </a:accent1>
      <a:accent2>
        <a:srgbClr val="EAB500"/>
      </a:accent2>
      <a:accent3>
        <a:srgbClr val="92881D"/>
      </a:accent3>
      <a:accent4>
        <a:srgbClr val="D3C000"/>
      </a:accent4>
      <a:accent5>
        <a:srgbClr val="00305B"/>
      </a:accent5>
      <a:accent6>
        <a:srgbClr val="B2DCD6"/>
      </a:accent6>
      <a:hlink>
        <a:srgbClr val="97BDDD"/>
      </a:hlink>
      <a:folHlink>
        <a:srgbClr val="7F85AC"/>
      </a:folHlink>
    </a:clrScheme>
    <a:fontScheme name="Poppins">
      <a:majorFont>
        <a:latin typeface="Poppins"/>
        <a:ea typeface=""/>
        <a:cs typeface=""/>
      </a:majorFont>
      <a:minorFont>
        <a:latin typeface="Poppi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Thème1" id="{4822F157-A361-463B-81A0-F6FCD7D0816A}" vid="{470D8769-F291-4A6B-941B-A0D83762E815}"/>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3" Type="http://schemas.openxmlformats.org/officeDocument/2006/relationships/hyperlink" Target="https://www.ecologie.gouv.fr/sites/default/files/documents/Guide-amenagement%20juin%202024%20complet%20web_0.pdf" TargetMode="External"/><Relationship Id="rId18" Type="http://schemas.openxmlformats.org/officeDocument/2006/relationships/hyperlink" Target="https://doc.cerema.fr/Default/doc/SYRACUSE/20863" TargetMode="External"/><Relationship Id="rId26" Type="http://schemas.openxmlformats.org/officeDocument/2006/relationships/hyperlink" Target="https://librairie.ademe.fr/urbanisme-territoires-et-sols/5998-a-pied-d-oeuvre-mettre-les-pietons-au-coeur-de-la-fabrique-des-espaces-publics-9791029720024.html" TargetMode="External"/><Relationship Id="rId39" Type="http://schemas.openxmlformats.org/officeDocument/2006/relationships/hyperlink" Target="https://www.banquedesterritoires.fr/sites/default/files/2025-01/GUIDE_EDURENOV_PROMODUL_BDT_RENO_ECOLE-compress%C3%A9_%282%29.pdf" TargetMode="External"/><Relationship Id="rId21" Type="http://schemas.openxmlformats.org/officeDocument/2006/relationships/hyperlink" Target="https://doc.cerema.fr/Default/doc/SYRACUSE/20863" TargetMode="External"/><Relationship Id="rId34" Type="http://schemas.openxmlformats.org/officeDocument/2006/relationships/hyperlink" Target="https://plusfraichemaville.fr/" TargetMode="External"/><Relationship Id="rId42" Type="http://schemas.openxmlformats.org/officeDocument/2006/relationships/hyperlink" Target="https://plusfraichemaville.fr/" TargetMode="External"/><Relationship Id="rId47" Type="http://schemas.openxmlformats.org/officeDocument/2006/relationships/hyperlink" Target="https://www.modernisation.gouv.fr/campus-de-la-transformation-publique/catalogue-de-ressources/outil/concevoir-une-demarche-de" TargetMode="External"/><Relationship Id="rId7" Type="http://schemas.openxmlformats.org/officeDocument/2006/relationships/hyperlink" Target="https://doc.cerema.fr/Default/doc/SYRACUSE/809/la-boussole-de-la-resilience-reperes-pour-la-resilience-territoriale?_lg=fr-FR" TargetMode="External"/><Relationship Id="rId2" Type="http://schemas.openxmlformats.org/officeDocument/2006/relationships/hyperlink" Target="https://ofb.gouv.fr/life-artisan/documentation-life-artisan/nouvel-outil-interactif-pour-adapter-nos" TargetMode="External"/><Relationship Id="rId16" Type="http://schemas.openxmlformats.org/officeDocument/2006/relationships/hyperlink" Target="https://doc.cerema.fr/Default/doc/SYRACUSE/597392/le-schema-directeur-des-amenagements-cyclables-planifier-un-reseau-cyclable-complet-continu-et-attra" TargetMode="External"/><Relationship Id="rId29" Type="http://schemas.openxmlformats.org/officeDocument/2006/relationships/hyperlink" Target="https://librairie.ademe.fr/urbanisme-territoires-et-sols/5998-a-pied-d-oeuvre-mettre-les-pietons-au-coeur-de-la-fabrique-des-espaces-publics-9791029720024.html" TargetMode="External"/><Relationship Id="rId11" Type="http://schemas.openxmlformats.org/officeDocument/2006/relationships/hyperlink" Target="https://batiscolaire.education.gouv.fr/guide-batir-l-ecole-elementaire-240312" TargetMode="External"/><Relationship Id="rId24" Type="http://schemas.openxmlformats.org/officeDocument/2006/relationships/hyperlink" Target="https://doc.cerema.fr/Default/doc/SYRACUSE/586182/designing-traffic-calmed-streets-30km-h-zones-pedestrian-priority-zones-and-pedestrian-areas-amenage?_lg=fr-FR" TargetMode="External"/><Relationship Id="rId32" Type="http://schemas.openxmlformats.org/officeDocument/2006/relationships/hyperlink" Target="https://librairie.ademe.fr/urbanisme-territoires-et-sols/5998-a-pied-d-oeuvre-mettre-les-pietons-au-coeur-de-la-fabrique-des-espaces-publics-9791029720024.html" TargetMode="External"/><Relationship Id="rId37" Type="http://schemas.openxmlformats.org/officeDocument/2006/relationships/hyperlink" Target="https://plusfraichemaville.fr/" TargetMode="External"/><Relationship Id="rId40" Type="http://schemas.openxmlformats.org/officeDocument/2006/relationships/hyperlink" Target="https://plusfraichemaville.fr/" TargetMode="External"/><Relationship Id="rId45" Type="http://schemas.openxmlformats.org/officeDocument/2006/relationships/hyperlink" Target="https://www.cerema.fr/fr/actualites/habitat-vieillissement-population-initiatives-logement" TargetMode="External"/><Relationship Id="rId5" Type="http://schemas.openxmlformats.org/officeDocument/2006/relationships/hyperlink" Target="https://librairie.ademe.fr/urbanisme-territoires-et-sols/7731-faire-la-taille-pour-des-territoires-a-hauteur-d-enfants-9791029724497.html" TargetMode="External"/><Relationship Id="rId15" Type="http://schemas.openxmlformats.org/officeDocument/2006/relationships/hyperlink" Target="https://doc.cerema.fr/Default/doc/SYRACUSE/597392/le-schema-directeur-des-amenagements-cyclables-planifier-un-reseau-cyclable-complet-continu-et-attra" TargetMode="External"/><Relationship Id="rId23" Type="http://schemas.openxmlformats.org/officeDocument/2006/relationships/hyperlink" Target="https://doc.cerema.fr/Default/doc/SYRACUSE/603917/territoires-ruraux-et-periurbains-des-cles-pour-reussir-son-projet-de-mobilite" TargetMode="External"/><Relationship Id="rId28" Type="http://schemas.openxmlformats.org/officeDocument/2006/relationships/hyperlink" Target="https://librairie.ademe.fr/urbanisme-territoires-et-sols/5998-a-pied-d-oeuvre-mettre-les-pietons-au-coeur-de-la-fabrique-des-espaces-publics-9791029720024.html" TargetMode="External"/><Relationship Id="rId36" Type="http://schemas.openxmlformats.org/officeDocument/2006/relationships/hyperlink" Target="https://infos.ademe.fr/magazine-juillet-aout-2022/terrain/arboclimat-un-outil-pour-faciliter-la-nature-en-ville/" TargetMode="External"/><Relationship Id="rId49" Type="http://schemas.openxmlformats.org/officeDocument/2006/relationships/printerSettings" Target="../printerSettings/printerSettings2.bin"/><Relationship Id="rId10" Type="http://schemas.openxmlformats.org/officeDocument/2006/relationships/hyperlink" Target="https://batiscolaire.education.gouv.fr/guide-batir-l-ecole-elementaire-240312" TargetMode="External"/><Relationship Id="rId19" Type="http://schemas.openxmlformats.org/officeDocument/2006/relationships/hyperlink" Target="https://doc.cerema.fr/Default/doc/SYRACUSE/20863" TargetMode="External"/><Relationship Id="rId31" Type="http://schemas.openxmlformats.org/officeDocument/2006/relationships/hyperlink" Target="https://librairie.ademe.fr/urbanisme-territoires-et-sols/5998-a-pied-d-oeuvre-mettre-les-pietons-au-coeur-de-la-fabrique-des-espaces-publics-9791029720024.html" TargetMode="External"/><Relationship Id="rId44" Type="http://schemas.openxmlformats.org/officeDocument/2006/relationships/hyperlink" Target="https://www.cerema.fr/fr/actualites/habitat-vieillissement-population-initiatives-logement" TargetMode="External"/><Relationship Id="rId4" Type="http://schemas.openxmlformats.org/officeDocument/2006/relationships/hyperlink" Target="https://www.ressources.plante-et-cite.fr/GEIDEFile/Guide_P_C_desimpermeabilisation_VF.pdf?Archive=192777991095&amp;File=Guide%5Foperationnel%5Fpour%5F%28re%29decouvrir%5Fles%5Fsols%5Furbains" TargetMode="External"/><Relationship Id="rId9" Type="http://schemas.openxmlformats.org/officeDocument/2006/relationships/hyperlink" Target="https://librairie.ademe.fr/urbanisme-territoires-et-sols/9196-4-outils-d-animation-sur-l-urbanisme-favorable-a-la-sante-ufs.html" TargetMode="External"/><Relationship Id="rId14" Type="http://schemas.openxmlformats.org/officeDocument/2006/relationships/hyperlink" Target="https://doc.cerema.fr/Default/doc/SYRACUSE/597392/le-schema-directeur-des-amenagements-cyclables-planifier-un-reseau-cyclable-complet-continu-et-attra" TargetMode="External"/><Relationship Id="rId22" Type="http://schemas.openxmlformats.org/officeDocument/2006/relationships/hyperlink" Target="https://doc.cerema.fr/Default/doc/SYRACUSE/20863" TargetMode="External"/><Relationship Id="rId27" Type="http://schemas.openxmlformats.org/officeDocument/2006/relationships/hyperlink" Target="https://librairie.ademe.fr/urbanisme-territoires-et-sols/5998-a-pied-d-oeuvre-mettre-les-pietons-au-coeur-de-la-fabrique-des-espaces-publics-9791029720024.html" TargetMode="External"/><Relationship Id="rId30" Type="http://schemas.openxmlformats.org/officeDocument/2006/relationships/hyperlink" Target="https://librairie.ademe.fr/urbanisme-territoires-et-sols/5998-a-pied-d-oeuvre-mettre-les-pietons-au-coeur-de-la-fabrique-des-espaces-publics-9791029720024.html" TargetMode="External"/><Relationship Id="rId35" Type="http://schemas.openxmlformats.org/officeDocument/2006/relationships/hyperlink" Target="https://plusfraichemaville.fr/" TargetMode="External"/><Relationship Id="rId43" Type="http://schemas.openxmlformats.org/officeDocument/2006/relationships/hyperlink" Target="https://www.banquedesterritoires.fr/sites/default/files/2024-09/Charte_Edurenov_reno%20b%C3%A2ti%20scolaire.pdf" TargetMode="External"/><Relationship Id="rId48" Type="http://schemas.openxmlformats.org/officeDocument/2006/relationships/hyperlink" Target="https://www.intercommunalites.fr/app/uploads/2024/10/WEB-GUIDE-CONCERTATION.pdf" TargetMode="External"/><Relationship Id="rId8" Type="http://schemas.openxmlformats.org/officeDocument/2006/relationships/hyperlink" Target="https://librairie.ademe.fr/urbanisme-territoires-et-sols/7731-faire-la-taille-pour-des-territoires-a-hauteur-d-enfants-9791029724497.html" TargetMode="External"/><Relationship Id="rId3" Type="http://schemas.openxmlformats.org/officeDocument/2006/relationships/hyperlink" Target="https://www.ressources.plante-et-cite.fr/GEIDEFile/Guide_P_C_desimpermeabilisation_VF.pdf?Archive=192777991095&amp;File=Guide%5Foperationnel%5Fpour%5F%28re%29decouvrir%5Fles%5Fsols%5Furbains" TargetMode="External"/><Relationship Id="rId12" Type="http://schemas.openxmlformats.org/officeDocument/2006/relationships/hyperlink" Target="https://media.anct.gouv.fr/ressources/2026-04/guide_franceruralites_elus_2026.pdf" TargetMode="External"/><Relationship Id="rId17" Type="http://schemas.openxmlformats.org/officeDocument/2006/relationships/hyperlink" Target="https://doc.cerema.fr/Default/doc/SYRACUSE/20863" TargetMode="External"/><Relationship Id="rId25" Type="http://schemas.openxmlformats.org/officeDocument/2006/relationships/hyperlink" Target="https://doc.cerema.fr/Default/doc/SYRACUSE/586182/designing-traffic-calmed-streets-30km-h-zones-pedestrian-priority-zones-and-pedestrian-areas-amenage?_lg=fr-FR" TargetMode="External"/><Relationship Id="rId33" Type="http://schemas.openxmlformats.org/officeDocument/2006/relationships/hyperlink" Target="https://sesame.cerema.fr/" TargetMode="External"/><Relationship Id="rId38" Type="http://schemas.openxmlformats.org/officeDocument/2006/relationships/hyperlink" Target="https://doc.cerema.fr/Default/doc/SYRACUSE/605230" TargetMode="External"/><Relationship Id="rId46" Type="http://schemas.openxmlformats.org/officeDocument/2006/relationships/hyperlink" Target="https://www.paris.fr/pages/un-nouveau-guide-pour-mieux-integrer-le-genre-dans-l-espace-public-17624" TargetMode="External"/><Relationship Id="rId20" Type="http://schemas.openxmlformats.org/officeDocument/2006/relationships/hyperlink" Target="https://doc.cerema.fr/Default/doc/SYRACUSE/20863" TargetMode="External"/><Relationship Id="rId41" Type="http://schemas.openxmlformats.org/officeDocument/2006/relationships/hyperlink" Target="https://doc.cerema.fr/Default/doc/SYRACUSE/605230" TargetMode="External"/><Relationship Id="rId1" Type="http://schemas.openxmlformats.org/officeDocument/2006/relationships/hyperlink" Target="https://librairie.ademe.fr/urbanisme-territoires-et-sols/263-guide-isadora-une-demarche-d-accompagnement-a-l-integration-de-la-sante-dans-les-operations-d-amenagement-urbain-le.html" TargetMode="External"/><Relationship Id="rId6" Type="http://schemas.openxmlformats.org/officeDocument/2006/relationships/hyperlink" Target="https://www.ressources.plante-et-cite.fr/GEIDEFile/Guide_P_C_desimpermeabilisation_VF.pdf?Archive=192777991095&amp;File=Guide%5Foperationnel%5Fpour%5F%28re%29decouvrir%5Fles%5Fsols%5Furbai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93327-4141-463D-824A-E7F11544C7AB}">
  <dimension ref="A1:AL93"/>
  <sheetViews>
    <sheetView tabSelected="1" topLeftCell="B1" zoomScale="90" zoomScaleNormal="90" workbookViewId="0">
      <selection activeCell="C1" sqref="C1"/>
    </sheetView>
  </sheetViews>
  <sheetFormatPr baseColWidth="10" defaultRowHeight="21.5" x14ac:dyDescent="0.9"/>
  <cols>
    <col min="1" max="1" width="1.0703125" style="45" customWidth="1"/>
    <col min="2" max="2" width="90.7109375" customWidth="1"/>
    <col min="4" max="4" width="18.92578125" customWidth="1"/>
    <col min="6" max="6" width="1.0703125" customWidth="1"/>
    <col min="8" max="8" width="1.0703125" customWidth="1"/>
    <col min="14" max="38" width="10.85546875" style="45"/>
  </cols>
  <sheetData>
    <row r="1" spans="1:13" x14ac:dyDescent="0.9">
      <c r="B1" s="2" t="s">
        <v>117</v>
      </c>
      <c r="C1" s="45"/>
      <c r="D1" s="45"/>
      <c r="E1" s="45"/>
      <c r="F1" s="45"/>
      <c r="G1" s="45"/>
      <c r="H1" s="45"/>
      <c r="I1" s="45"/>
      <c r="J1" s="45"/>
      <c r="K1" s="45"/>
      <c r="L1" s="45"/>
      <c r="M1" s="45"/>
    </row>
    <row r="2" spans="1:13" s="45" customFormat="1" x14ac:dyDescent="0.9"/>
    <row r="3" spans="1:13" ht="35" customHeight="1" x14ac:dyDescent="0.9">
      <c r="B3" s="89" t="s">
        <v>515</v>
      </c>
      <c r="C3" s="45"/>
      <c r="D3" s="37" t="s">
        <v>262</v>
      </c>
      <c r="E3" s="38" t="e" vm="1">
        <v>#VALUE!</v>
      </c>
      <c r="F3" s="38"/>
      <c r="G3" s="38" t="e" vm="2">
        <v>#VALUE!</v>
      </c>
      <c r="H3" s="38"/>
      <c r="I3" s="39" t="e" vm="3">
        <v>#VALUE!</v>
      </c>
      <c r="J3" s="45"/>
      <c r="K3" s="45"/>
      <c r="L3" s="45"/>
      <c r="M3" s="45"/>
    </row>
    <row r="4" spans="1:13" ht="234" customHeight="1" x14ac:dyDescent="0.9">
      <c r="B4" s="89"/>
      <c r="C4" s="45"/>
      <c r="D4" s="85" t="s">
        <v>549</v>
      </c>
      <c r="E4" s="86"/>
      <c r="F4" s="86"/>
      <c r="G4" s="86"/>
      <c r="H4" s="86"/>
      <c r="I4" s="87"/>
      <c r="J4" s="45"/>
      <c r="K4" s="45"/>
      <c r="L4" s="45"/>
      <c r="M4" s="45"/>
    </row>
    <row r="5" spans="1:13" ht="133.5" customHeight="1" x14ac:dyDescent="0.9">
      <c r="B5" s="89"/>
      <c r="C5" s="45"/>
      <c r="D5" s="49"/>
      <c r="E5" s="88"/>
      <c r="F5" s="88"/>
      <c r="G5" s="88"/>
      <c r="H5" s="88"/>
      <c r="I5" s="88"/>
      <c r="J5" s="45"/>
      <c r="K5" s="45"/>
      <c r="L5" s="45"/>
      <c r="M5" s="45"/>
    </row>
    <row r="6" spans="1:13" x14ac:dyDescent="0.9">
      <c r="C6" s="45"/>
      <c r="D6" s="45"/>
      <c r="E6" s="45"/>
      <c r="F6" s="45"/>
      <c r="G6" s="45"/>
      <c r="H6" s="45"/>
      <c r="I6" s="45"/>
      <c r="J6" s="45"/>
      <c r="K6" s="45"/>
      <c r="L6" s="45"/>
      <c r="M6" s="45"/>
    </row>
    <row r="7" spans="1:13" x14ac:dyDescent="0.9">
      <c r="B7" s="90" t="s">
        <v>238</v>
      </c>
      <c r="C7" s="90"/>
      <c r="D7" s="90"/>
      <c r="E7" s="90"/>
      <c r="F7" s="90"/>
      <c r="G7" s="90"/>
      <c r="H7" s="90"/>
      <c r="I7" s="90"/>
      <c r="J7" s="45"/>
      <c r="K7" s="45"/>
      <c r="L7" s="45"/>
      <c r="M7" s="45"/>
    </row>
    <row r="8" spans="1:13" s="45" customFormat="1" ht="12.5" customHeight="1" x14ac:dyDescent="0.9"/>
    <row r="9" spans="1:13" ht="25.5" customHeight="1" x14ac:dyDescent="0.9">
      <c r="B9" s="91" t="s">
        <v>239</v>
      </c>
      <c r="C9" s="92"/>
      <c r="D9" s="92"/>
      <c r="E9" s="92"/>
      <c r="F9" s="92"/>
      <c r="G9" s="92"/>
      <c r="H9" s="92"/>
      <c r="I9" s="93"/>
      <c r="J9" s="45"/>
      <c r="K9" s="45"/>
      <c r="L9" s="45"/>
      <c r="M9" s="45"/>
    </row>
    <row r="10" spans="1:13" ht="206" customHeight="1" x14ac:dyDescent="0.9">
      <c r="A10" s="50"/>
      <c r="B10" s="94" t="s">
        <v>243</v>
      </c>
      <c r="C10" s="79"/>
      <c r="D10" s="79"/>
      <c r="E10" s="94"/>
      <c r="F10" s="79"/>
      <c r="G10" s="79"/>
      <c r="H10" s="79"/>
      <c r="I10" s="79"/>
      <c r="J10" s="46"/>
      <c r="K10" s="45"/>
      <c r="L10" s="45"/>
      <c r="M10" s="45"/>
    </row>
    <row r="11" spans="1:13" s="45" customFormat="1" ht="12" customHeight="1" x14ac:dyDescent="0.9">
      <c r="B11" s="51"/>
      <c r="E11" s="51"/>
    </row>
    <row r="12" spans="1:13" x14ac:dyDescent="0.9">
      <c r="B12" s="95" t="s">
        <v>244</v>
      </c>
      <c r="C12" s="96"/>
      <c r="D12" s="96"/>
      <c r="E12" s="96"/>
      <c r="F12" s="96"/>
      <c r="G12" s="96"/>
      <c r="H12" s="96"/>
      <c r="I12" s="97"/>
      <c r="J12" s="46"/>
      <c r="K12" s="45"/>
      <c r="L12" s="45"/>
      <c r="M12" s="45"/>
    </row>
    <row r="13" spans="1:13" ht="22" customHeight="1" x14ac:dyDescent="0.9">
      <c r="B13" s="78" t="s">
        <v>263</v>
      </c>
      <c r="C13" s="79"/>
      <c r="D13" s="79"/>
      <c r="E13" s="79"/>
      <c r="F13" s="79"/>
      <c r="G13" s="79"/>
      <c r="H13" s="79"/>
      <c r="I13" s="80"/>
      <c r="J13" s="46"/>
      <c r="K13" s="45"/>
      <c r="L13" s="45"/>
      <c r="M13" s="45"/>
    </row>
    <row r="14" spans="1:13" x14ac:dyDescent="0.9">
      <c r="B14" s="40" t="s">
        <v>245</v>
      </c>
      <c r="C14" s="81" t="s">
        <v>246</v>
      </c>
      <c r="D14" s="81"/>
      <c r="E14" s="81"/>
      <c r="F14" s="81"/>
      <c r="G14" s="81"/>
      <c r="H14" s="81"/>
      <c r="I14" s="81"/>
      <c r="J14" s="45"/>
      <c r="K14" s="45"/>
      <c r="L14" s="45"/>
      <c r="M14" s="45"/>
    </row>
    <row r="15" spans="1:13" x14ac:dyDescent="0.9">
      <c r="B15" s="41" t="s">
        <v>19</v>
      </c>
      <c r="C15" s="98" t="s">
        <v>249</v>
      </c>
      <c r="D15" s="99"/>
      <c r="E15" s="99"/>
      <c r="F15" s="99"/>
      <c r="G15" s="99"/>
      <c r="H15" s="99"/>
      <c r="I15" s="100"/>
      <c r="J15" s="45"/>
      <c r="K15" s="45"/>
      <c r="L15" s="45"/>
      <c r="M15" s="45"/>
    </row>
    <row r="16" spans="1:13" x14ac:dyDescent="0.9">
      <c r="B16" s="41" t="s">
        <v>247</v>
      </c>
      <c r="C16" s="98" t="s">
        <v>250</v>
      </c>
      <c r="D16" s="99"/>
      <c r="E16" s="99"/>
      <c r="F16" s="99"/>
      <c r="G16" s="99"/>
      <c r="H16" s="99"/>
      <c r="I16" s="100"/>
      <c r="J16" s="45"/>
      <c r="K16" s="45"/>
      <c r="L16" s="45"/>
      <c r="M16" s="45"/>
    </row>
    <row r="17" spans="1:38" x14ac:dyDescent="0.9">
      <c r="B17" s="41" t="s">
        <v>30</v>
      </c>
      <c r="C17" s="98" t="s">
        <v>251</v>
      </c>
      <c r="D17" s="99"/>
      <c r="E17" s="99"/>
      <c r="F17" s="99"/>
      <c r="G17" s="99"/>
      <c r="H17" s="99"/>
      <c r="I17" s="100"/>
      <c r="J17" s="45"/>
      <c r="K17" s="45"/>
      <c r="L17" s="45"/>
      <c r="M17" s="45"/>
    </row>
    <row r="18" spans="1:38" x14ac:dyDescent="0.9">
      <c r="B18" s="41" t="s">
        <v>248</v>
      </c>
      <c r="C18" s="98" t="s">
        <v>252</v>
      </c>
      <c r="D18" s="99"/>
      <c r="E18" s="99"/>
      <c r="F18" s="99"/>
      <c r="G18" s="99"/>
      <c r="H18" s="99"/>
      <c r="I18" s="100"/>
      <c r="J18" s="45"/>
      <c r="K18" s="45"/>
      <c r="L18" s="45"/>
      <c r="M18" s="45"/>
    </row>
    <row r="19" spans="1:38" x14ac:dyDescent="0.9">
      <c r="B19" s="41" t="s">
        <v>203</v>
      </c>
      <c r="C19" s="98" t="s">
        <v>253</v>
      </c>
      <c r="D19" s="99"/>
      <c r="E19" s="99"/>
      <c r="F19" s="99"/>
      <c r="G19" s="99"/>
      <c r="H19" s="99"/>
      <c r="I19" s="100"/>
      <c r="J19" s="45"/>
      <c r="K19" s="45"/>
      <c r="L19" s="45"/>
      <c r="M19" s="45"/>
    </row>
    <row r="20" spans="1:38" ht="24" customHeight="1" x14ac:dyDescent="0.9">
      <c r="A20" s="50"/>
      <c r="B20" s="82" t="s">
        <v>254</v>
      </c>
      <c r="C20" s="83"/>
      <c r="D20" s="83"/>
      <c r="E20" s="83"/>
      <c r="F20" s="83"/>
      <c r="G20" s="83"/>
      <c r="H20" s="83"/>
      <c r="I20" s="84"/>
      <c r="J20" s="45"/>
      <c r="K20" s="45"/>
      <c r="L20" s="45"/>
      <c r="M20" s="45"/>
    </row>
    <row r="21" spans="1:38" s="45" customFormat="1" ht="12" customHeight="1" x14ac:dyDescent="0.9">
      <c r="B21" s="52"/>
      <c r="C21" s="49"/>
      <c r="D21" s="49"/>
      <c r="E21" s="49"/>
      <c r="F21" s="49"/>
      <c r="G21" s="49"/>
      <c r="H21" s="49"/>
      <c r="I21" s="49"/>
    </row>
    <row r="22" spans="1:38" x14ac:dyDescent="0.9">
      <c r="B22" s="101" t="s">
        <v>255</v>
      </c>
      <c r="C22" s="92"/>
      <c r="D22" s="92"/>
      <c r="E22" s="92"/>
      <c r="F22" s="92"/>
      <c r="G22" s="92"/>
      <c r="H22" s="92"/>
      <c r="I22" s="92"/>
      <c r="J22" s="46"/>
      <c r="K22" s="45"/>
      <c r="L22" s="45"/>
      <c r="M22" s="45"/>
    </row>
    <row r="23" spans="1:38" x14ac:dyDescent="0.9">
      <c r="B23" s="106" t="s">
        <v>256</v>
      </c>
      <c r="C23" s="107"/>
      <c r="D23" s="107"/>
      <c r="E23" s="107"/>
      <c r="F23" s="107"/>
      <c r="G23" s="107"/>
      <c r="H23" s="107"/>
      <c r="I23" s="107"/>
      <c r="J23" s="46"/>
      <c r="K23" s="45"/>
      <c r="L23" s="45"/>
      <c r="M23" s="45"/>
    </row>
    <row r="24" spans="1:38" x14ac:dyDescent="0.9">
      <c r="B24" s="42" t="s">
        <v>220</v>
      </c>
      <c r="C24" s="108" t="s">
        <v>257</v>
      </c>
      <c r="D24" s="108"/>
      <c r="E24" s="108"/>
      <c r="F24" s="108"/>
      <c r="G24" s="108"/>
      <c r="H24" s="108"/>
      <c r="I24" s="108"/>
      <c r="J24" s="45"/>
      <c r="K24" s="45"/>
      <c r="L24" s="45"/>
      <c r="M24" s="45"/>
    </row>
    <row r="25" spans="1:38" x14ac:dyDescent="0.9">
      <c r="B25" s="43" t="s">
        <v>221</v>
      </c>
      <c r="C25" s="108" t="s">
        <v>258</v>
      </c>
      <c r="D25" s="108"/>
      <c r="E25" s="108"/>
      <c r="F25" s="108"/>
      <c r="G25" s="108"/>
      <c r="H25" s="108"/>
      <c r="I25" s="108"/>
      <c r="J25" s="45"/>
      <c r="K25" s="45"/>
      <c r="L25" s="45"/>
      <c r="M25" s="45"/>
    </row>
    <row r="26" spans="1:38" x14ac:dyDescent="0.9">
      <c r="B26" s="44" t="s">
        <v>222</v>
      </c>
      <c r="C26" s="108" t="s">
        <v>259</v>
      </c>
      <c r="D26" s="108"/>
      <c r="E26" s="108"/>
      <c r="F26" s="108"/>
      <c r="G26" s="108"/>
      <c r="H26" s="108"/>
      <c r="I26" s="108"/>
      <c r="J26" s="45"/>
      <c r="K26" s="45"/>
      <c r="L26" s="45"/>
      <c r="M26" s="45"/>
    </row>
    <row r="27" spans="1:38" s="17" customFormat="1" ht="48" customHeight="1" x14ac:dyDescent="0.9">
      <c r="A27" s="48"/>
      <c r="B27" s="109" t="s">
        <v>261</v>
      </c>
      <c r="C27" s="110"/>
      <c r="D27" s="110"/>
      <c r="E27" s="110"/>
      <c r="F27" s="110"/>
      <c r="G27" s="110"/>
      <c r="H27" s="110"/>
      <c r="I27" s="111"/>
      <c r="J27" s="47"/>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row>
    <row r="28" spans="1:38" s="48" customFormat="1" ht="12" customHeight="1" x14ac:dyDescent="0.9">
      <c r="B28" s="49"/>
      <c r="C28" s="49"/>
      <c r="D28" s="49"/>
      <c r="E28" s="49"/>
      <c r="F28" s="49"/>
      <c r="G28" s="49"/>
      <c r="H28" s="49"/>
      <c r="I28" s="49"/>
    </row>
    <row r="29" spans="1:38" x14ac:dyDescent="0.9">
      <c r="B29" s="101" t="s">
        <v>260</v>
      </c>
      <c r="C29" s="92"/>
      <c r="D29" s="92"/>
      <c r="E29" s="92"/>
      <c r="F29" s="92"/>
      <c r="G29" s="92"/>
      <c r="H29" s="92"/>
      <c r="I29" s="102"/>
      <c r="J29" s="45"/>
      <c r="K29" s="45"/>
      <c r="L29" s="45"/>
      <c r="M29" s="45"/>
    </row>
    <row r="30" spans="1:38" ht="86" customHeight="1" x14ac:dyDescent="0.9">
      <c r="B30" s="103" t="s">
        <v>508</v>
      </c>
      <c r="C30" s="104"/>
      <c r="D30" s="104"/>
      <c r="E30" s="104"/>
      <c r="F30" s="104"/>
      <c r="G30" s="104"/>
      <c r="H30" s="104"/>
      <c r="I30" s="105"/>
      <c r="J30" s="45"/>
      <c r="K30" s="45"/>
      <c r="L30" s="45"/>
      <c r="M30" s="45"/>
    </row>
    <row r="31" spans="1:38" x14ac:dyDescent="0.9">
      <c r="B31" s="45"/>
      <c r="C31" s="45"/>
      <c r="D31" s="45"/>
      <c r="E31" s="45"/>
      <c r="F31" s="45"/>
      <c r="G31" s="45"/>
      <c r="H31" s="45"/>
      <c r="I31" s="45"/>
      <c r="J31" s="45"/>
      <c r="K31" s="45"/>
      <c r="L31" s="45"/>
      <c r="M31" s="45"/>
    </row>
    <row r="32" spans="1:38" x14ac:dyDescent="0.9">
      <c r="B32" s="45"/>
      <c r="C32" s="45"/>
      <c r="D32" s="45"/>
      <c r="E32" s="45"/>
      <c r="F32" s="45"/>
      <c r="G32" s="45"/>
      <c r="H32" s="45"/>
      <c r="I32" s="45"/>
      <c r="J32" s="45"/>
      <c r="K32" s="45"/>
      <c r="L32" s="45"/>
      <c r="M32" s="45"/>
    </row>
    <row r="33" spans="2:13" x14ac:dyDescent="0.9">
      <c r="B33" s="45"/>
      <c r="C33" s="45"/>
      <c r="D33" s="45"/>
      <c r="E33" s="45"/>
      <c r="F33" s="45"/>
      <c r="G33" s="45"/>
      <c r="H33" s="45"/>
      <c r="I33" s="45"/>
      <c r="J33" s="45"/>
      <c r="K33" s="45"/>
      <c r="L33" s="45"/>
      <c r="M33" s="45"/>
    </row>
    <row r="34" spans="2:13" x14ac:dyDescent="0.9">
      <c r="B34" s="45"/>
      <c r="C34" s="45"/>
      <c r="D34" s="45"/>
      <c r="E34" s="45"/>
      <c r="F34" s="45"/>
      <c r="G34" s="45"/>
      <c r="H34" s="45"/>
      <c r="I34" s="45"/>
      <c r="J34" s="45"/>
      <c r="K34" s="45"/>
      <c r="L34" s="45"/>
      <c r="M34" s="45"/>
    </row>
    <row r="35" spans="2:13" x14ac:dyDescent="0.9">
      <c r="B35" s="45"/>
      <c r="C35" s="45"/>
      <c r="D35" s="45"/>
      <c r="E35" s="45"/>
      <c r="F35" s="45"/>
      <c r="G35" s="45"/>
      <c r="H35" s="45"/>
      <c r="I35" s="45"/>
      <c r="J35" s="45"/>
      <c r="K35" s="45"/>
      <c r="L35" s="45"/>
      <c r="M35" s="45"/>
    </row>
    <row r="36" spans="2:13" x14ac:dyDescent="0.9">
      <c r="B36" s="45"/>
      <c r="C36" s="45"/>
      <c r="D36" s="45"/>
      <c r="E36" s="45"/>
      <c r="F36" s="45"/>
      <c r="G36" s="45"/>
      <c r="H36" s="45"/>
      <c r="I36" s="45"/>
      <c r="J36" s="45"/>
      <c r="K36" s="45"/>
      <c r="L36" s="45"/>
      <c r="M36" s="45"/>
    </row>
    <row r="37" spans="2:13" x14ac:dyDescent="0.9">
      <c r="B37" s="45"/>
      <c r="C37" s="45"/>
      <c r="D37" s="45"/>
      <c r="E37" s="45"/>
      <c r="F37" s="45"/>
      <c r="G37" s="45"/>
      <c r="H37" s="45"/>
      <c r="I37" s="45"/>
      <c r="J37" s="45"/>
      <c r="K37" s="45"/>
      <c r="L37" s="45"/>
      <c r="M37" s="45"/>
    </row>
    <row r="38" spans="2:13" s="45" customFormat="1" x14ac:dyDescent="0.9"/>
    <row r="39" spans="2:13" s="45" customFormat="1" x14ac:dyDescent="0.9"/>
    <row r="40" spans="2:13" s="45" customFormat="1" x14ac:dyDescent="0.9"/>
    <row r="41" spans="2:13" s="45" customFormat="1" x14ac:dyDescent="0.9"/>
    <row r="42" spans="2:13" s="45" customFormat="1" x14ac:dyDescent="0.9"/>
    <row r="43" spans="2:13" s="45" customFormat="1" x14ac:dyDescent="0.9"/>
    <row r="44" spans="2:13" s="45" customFormat="1" x14ac:dyDescent="0.9"/>
    <row r="45" spans="2:13" s="45" customFormat="1" x14ac:dyDescent="0.9"/>
    <row r="46" spans="2:13" s="45" customFormat="1" x14ac:dyDescent="0.9"/>
    <row r="47" spans="2:13" s="45" customFormat="1" x14ac:dyDescent="0.9"/>
    <row r="48" spans="2:13" s="45" customFormat="1" x14ac:dyDescent="0.9"/>
    <row r="49" s="45" customFormat="1" x14ac:dyDescent="0.9"/>
    <row r="50" s="45" customFormat="1" x14ac:dyDescent="0.9"/>
    <row r="51" s="45" customFormat="1" x14ac:dyDescent="0.9"/>
    <row r="52" s="45" customFormat="1" x14ac:dyDescent="0.9"/>
    <row r="53" s="45" customFormat="1" x14ac:dyDescent="0.9"/>
    <row r="54" s="45" customFormat="1" x14ac:dyDescent="0.9"/>
    <row r="55" s="45" customFormat="1" x14ac:dyDescent="0.9"/>
    <row r="56" s="45" customFormat="1" x14ac:dyDescent="0.9"/>
    <row r="57" s="45" customFormat="1" x14ac:dyDescent="0.9"/>
    <row r="58" s="45" customFormat="1" x14ac:dyDescent="0.9"/>
    <row r="59" s="45" customFormat="1" x14ac:dyDescent="0.9"/>
    <row r="60" s="45" customFormat="1" x14ac:dyDescent="0.9"/>
    <row r="61" s="45" customFormat="1" x14ac:dyDescent="0.9"/>
    <row r="62" s="45" customFormat="1" x14ac:dyDescent="0.9"/>
    <row r="63" s="45" customFormat="1" x14ac:dyDescent="0.9"/>
    <row r="64" s="45" customFormat="1" x14ac:dyDescent="0.9"/>
    <row r="65" s="45" customFormat="1" x14ac:dyDescent="0.9"/>
    <row r="66" s="45" customFormat="1" x14ac:dyDescent="0.9"/>
    <row r="67" s="45" customFormat="1" x14ac:dyDescent="0.9"/>
    <row r="68" s="45" customFormat="1" x14ac:dyDescent="0.9"/>
    <row r="69" s="45" customFormat="1" x14ac:dyDescent="0.9"/>
    <row r="70" s="45" customFormat="1" x14ac:dyDescent="0.9"/>
    <row r="71" s="45" customFormat="1" x14ac:dyDescent="0.9"/>
    <row r="72" s="45" customFormat="1" x14ac:dyDescent="0.9"/>
    <row r="73" s="45" customFormat="1" x14ac:dyDescent="0.9"/>
    <row r="74" s="45" customFormat="1" x14ac:dyDescent="0.9"/>
    <row r="75" s="45" customFormat="1" x14ac:dyDescent="0.9"/>
    <row r="76" s="45" customFormat="1" x14ac:dyDescent="0.9"/>
    <row r="77" s="45" customFormat="1" x14ac:dyDescent="0.9"/>
    <row r="78" s="45" customFormat="1" x14ac:dyDescent="0.9"/>
    <row r="79" s="45" customFormat="1" x14ac:dyDescent="0.9"/>
    <row r="80" s="45" customFormat="1" x14ac:dyDescent="0.9"/>
    <row r="81" s="45" customFormat="1" x14ac:dyDescent="0.9"/>
    <row r="82" s="45" customFormat="1" x14ac:dyDescent="0.9"/>
    <row r="83" s="45" customFormat="1" x14ac:dyDescent="0.9"/>
    <row r="84" s="45" customFormat="1" x14ac:dyDescent="0.9"/>
    <row r="85" s="45" customFormat="1" x14ac:dyDescent="0.9"/>
    <row r="86" s="45" customFormat="1" x14ac:dyDescent="0.9"/>
    <row r="87" s="45" customFormat="1" x14ac:dyDescent="0.9"/>
    <row r="88" s="45" customFormat="1" x14ac:dyDescent="0.9"/>
    <row r="89" s="45" customFormat="1" x14ac:dyDescent="0.9"/>
    <row r="90" s="45" customFormat="1" x14ac:dyDescent="0.9"/>
    <row r="91" s="45" customFormat="1" x14ac:dyDescent="0.9"/>
    <row r="92" s="45" customFormat="1" x14ac:dyDescent="0.9"/>
    <row r="93" s="45" customFormat="1" x14ac:dyDescent="0.9"/>
  </sheetData>
  <sheetProtection algorithmName="SHA-512" hashValue="Ynqo4KvKgdjcsRCPuLyTxSmc5oK5CfckSTeBBgQzFAxd6QqQdP6AG4d6PXECeeSZ1FGV6FZ0dAHA4UaoBEjvyQ==" saltValue="zTYTIjW15T2bJmdIVfcTJA==" spinCount="100000" sheet="1" objects="1" scenarios="1"/>
  <mergeCells count="23">
    <mergeCell ref="B29:I29"/>
    <mergeCell ref="B30:I30"/>
    <mergeCell ref="B22:I22"/>
    <mergeCell ref="B23:I23"/>
    <mergeCell ref="C24:I24"/>
    <mergeCell ref="C25:I25"/>
    <mergeCell ref="C26:I26"/>
    <mergeCell ref="B27:I27"/>
    <mergeCell ref="B13:I13"/>
    <mergeCell ref="C14:I14"/>
    <mergeCell ref="B20:I20"/>
    <mergeCell ref="D4:I4"/>
    <mergeCell ref="E5:I5"/>
    <mergeCell ref="B3:B5"/>
    <mergeCell ref="B7:I7"/>
    <mergeCell ref="B9:I9"/>
    <mergeCell ref="B10:I10"/>
    <mergeCell ref="B12:I12"/>
    <mergeCell ref="C15:I15"/>
    <mergeCell ref="C16:I16"/>
    <mergeCell ref="C17:I17"/>
    <mergeCell ref="C18:I18"/>
    <mergeCell ref="C19:I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5"/>
  <sheetViews>
    <sheetView zoomScale="90" zoomScaleNormal="90" workbookViewId="0">
      <selection activeCell="I13" sqref="I13"/>
    </sheetView>
  </sheetViews>
  <sheetFormatPr baseColWidth="10" defaultColWidth="8.7109375" defaultRowHeight="21.5" x14ac:dyDescent="0.9"/>
  <cols>
    <col min="1" max="1" width="2.140625" customWidth="1"/>
    <col min="2" max="2" width="26.2109375" customWidth="1"/>
    <col min="3" max="3" width="12.5703125" customWidth="1"/>
    <col min="4" max="4" width="15.5" customWidth="1"/>
    <col min="5" max="5" width="14.35546875" customWidth="1"/>
    <col min="6" max="6" width="13.42578125" customWidth="1"/>
    <col min="7" max="7" width="13.78515625" customWidth="1"/>
    <col min="8" max="8" width="2.140625" customWidth="1"/>
    <col min="9" max="9" width="35.85546875" customWidth="1"/>
    <col min="10" max="10" width="51.28515625" style="17" customWidth="1"/>
    <col min="12" max="12" width="16.42578125" customWidth="1"/>
  </cols>
  <sheetData>
    <row r="1" spans="1:14" x14ac:dyDescent="0.9">
      <c r="A1" s="2" t="s">
        <v>117</v>
      </c>
    </row>
    <row r="2" spans="1:14" x14ac:dyDescent="0.9">
      <c r="B2" s="60" t="s">
        <v>227</v>
      </c>
    </row>
    <row r="3" spans="1:14" x14ac:dyDescent="0.9">
      <c r="B3" s="4" t="s">
        <v>0</v>
      </c>
      <c r="C3" s="4"/>
      <c r="D3" s="3"/>
      <c r="E3" s="3"/>
      <c r="F3" s="3"/>
      <c r="G3" s="3"/>
    </row>
    <row r="4" spans="1:14" x14ac:dyDescent="0.9">
      <c r="B4" s="113" t="s">
        <v>226</v>
      </c>
      <c r="C4" s="115"/>
      <c r="D4" s="115"/>
      <c r="E4" s="115"/>
      <c r="F4" s="115"/>
      <c r="G4" s="115"/>
    </row>
    <row r="5" spans="1:14" x14ac:dyDescent="0.9">
      <c r="B5" s="114"/>
      <c r="C5" s="116"/>
      <c r="D5" s="116"/>
      <c r="E5" s="116"/>
      <c r="F5" s="116"/>
      <c r="G5" s="116"/>
    </row>
    <row r="6" spans="1:14" x14ac:dyDescent="0.9">
      <c r="B6" s="117" t="s">
        <v>225</v>
      </c>
      <c r="C6" s="119"/>
      <c r="D6" s="119"/>
      <c r="E6" s="119"/>
      <c r="F6" s="119"/>
      <c r="G6" s="119"/>
      <c r="I6" s="113"/>
      <c r="J6" s="126"/>
      <c r="K6" s="126"/>
      <c r="L6" s="126"/>
      <c r="M6" s="126"/>
      <c r="N6" s="126"/>
    </row>
    <row r="7" spans="1:14" ht="27.5" customHeight="1" x14ac:dyDescent="0.9">
      <c r="B7" s="118"/>
      <c r="C7" s="120"/>
      <c r="D7" s="120"/>
      <c r="E7" s="120"/>
      <c r="F7" s="120"/>
      <c r="G7" s="120"/>
      <c r="I7" s="113"/>
      <c r="J7" s="126"/>
      <c r="K7" s="126"/>
      <c r="L7" s="126"/>
      <c r="M7" s="126"/>
      <c r="N7" s="126"/>
    </row>
    <row r="8" spans="1:14" x14ac:dyDescent="0.9">
      <c r="B8" s="113" t="s">
        <v>1</v>
      </c>
      <c r="C8" s="115"/>
      <c r="D8" s="115"/>
      <c r="E8" s="115"/>
      <c r="F8" s="115"/>
      <c r="G8" s="115"/>
      <c r="I8" s="113"/>
    </row>
    <row r="9" spans="1:14" x14ac:dyDescent="0.9">
      <c r="B9" s="114"/>
      <c r="C9" s="116"/>
      <c r="D9" s="116"/>
      <c r="E9" s="116"/>
      <c r="F9" s="116"/>
      <c r="G9" s="116"/>
      <c r="I9" s="113"/>
    </row>
    <row r="10" spans="1:14" x14ac:dyDescent="0.9">
      <c r="B10" s="36" t="s">
        <v>509</v>
      </c>
      <c r="C10" s="73"/>
      <c r="D10" s="73"/>
      <c r="E10" s="73"/>
      <c r="F10" s="73"/>
      <c r="G10" s="73"/>
      <c r="I10" s="58"/>
    </row>
    <row r="11" spans="1:14" x14ac:dyDescent="0.9">
      <c r="B11" s="59" t="s">
        <v>240</v>
      </c>
      <c r="C11" s="125"/>
      <c r="D11" s="125"/>
      <c r="E11" s="125"/>
      <c r="F11" s="125"/>
      <c r="G11" s="125"/>
    </row>
    <row r="12" spans="1:14" ht="21.5" customHeight="1" x14ac:dyDescent="0.9">
      <c r="B12" s="121" t="s">
        <v>224</v>
      </c>
      <c r="C12" s="123"/>
      <c r="D12" s="123"/>
      <c r="E12" s="123"/>
      <c r="F12" s="123"/>
      <c r="G12" s="123"/>
    </row>
    <row r="13" spans="1:14" ht="27.5" customHeight="1" x14ac:dyDescent="0.9">
      <c r="B13" s="118"/>
      <c r="C13" s="120"/>
      <c r="D13" s="120"/>
      <c r="E13" s="120"/>
      <c r="F13" s="120"/>
      <c r="G13" s="120"/>
    </row>
    <row r="14" spans="1:14" ht="75" customHeight="1" x14ac:dyDescent="0.9">
      <c r="B14" s="59" t="s">
        <v>241</v>
      </c>
      <c r="C14" s="128"/>
      <c r="D14" s="128"/>
      <c r="E14" s="128"/>
      <c r="F14" s="128"/>
      <c r="G14" s="128"/>
    </row>
    <row r="15" spans="1:14" ht="75" customHeight="1" x14ac:dyDescent="0.9">
      <c r="B15" s="36" t="s">
        <v>242</v>
      </c>
      <c r="C15" s="129"/>
      <c r="D15" s="129"/>
      <c r="E15" s="129"/>
      <c r="F15" s="129"/>
      <c r="G15" s="129"/>
    </row>
    <row r="16" spans="1:14" x14ac:dyDescent="0.9">
      <c r="B16" s="127" t="s">
        <v>514</v>
      </c>
      <c r="C16" s="122" t="s">
        <v>231</v>
      </c>
      <c r="D16" s="122"/>
      <c r="E16" s="122"/>
      <c r="F16" s="122"/>
      <c r="G16" s="122"/>
    </row>
    <row r="17" spans="2:7" ht="80.5" customHeight="1" x14ac:dyDescent="0.9">
      <c r="B17" s="127"/>
      <c r="C17" s="67" t="s">
        <v>12</v>
      </c>
      <c r="D17" s="67" t="s">
        <v>13</v>
      </c>
      <c r="E17" s="67" t="s">
        <v>14</v>
      </c>
      <c r="F17" s="67" t="s">
        <v>15</v>
      </c>
      <c r="G17" s="67" t="s">
        <v>16</v>
      </c>
    </row>
    <row r="18" spans="2:7" x14ac:dyDescent="0.9">
      <c r="B18" s="127"/>
      <c r="C18" s="68" t="b">
        <v>0</v>
      </c>
      <c r="D18" s="68" t="b">
        <v>0</v>
      </c>
      <c r="E18" s="68" t="b">
        <v>0</v>
      </c>
      <c r="F18" s="68" t="b">
        <v>0</v>
      </c>
      <c r="G18" s="69" t="b">
        <v>0</v>
      </c>
    </row>
    <row r="19" spans="2:7" x14ac:dyDescent="0.9">
      <c r="B19" s="127"/>
      <c r="C19" s="124" t="s">
        <v>228</v>
      </c>
      <c r="D19" s="124"/>
      <c r="E19" s="124"/>
      <c r="F19" s="124"/>
      <c r="G19" s="124"/>
    </row>
    <row r="20" spans="2:7" ht="86.5" x14ac:dyDescent="0.9">
      <c r="B20" s="127"/>
      <c r="C20" s="70" t="s">
        <v>229</v>
      </c>
      <c r="D20" s="70" t="s">
        <v>512</v>
      </c>
      <c r="E20" s="70" t="s">
        <v>511</v>
      </c>
      <c r="F20" s="70" t="s">
        <v>510</v>
      </c>
      <c r="G20" s="70" t="s">
        <v>232</v>
      </c>
    </row>
    <row r="21" spans="2:7" x14ac:dyDescent="0.9">
      <c r="B21" s="127"/>
      <c r="C21" s="68" t="b">
        <v>0</v>
      </c>
      <c r="D21" s="68" t="b">
        <v>0</v>
      </c>
      <c r="E21" s="68" t="b">
        <v>0</v>
      </c>
      <c r="F21" s="68" t="b">
        <v>0</v>
      </c>
      <c r="G21" s="69" t="b">
        <v>0</v>
      </c>
    </row>
    <row r="22" spans="2:7" x14ac:dyDescent="0.9">
      <c r="B22" s="127"/>
      <c r="C22" s="124" t="s">
        <v>230</v>
      </c>
      <c r="D22" s="124"/>
      <c r="E22" s="124"/>
      <c r="F22" s="124"/>
      <c r="G22" s="124"/>
    </row>
    <row r="23" spans="2:7" ht="100" x14ac:dyDescent="0.9">
      <c r="B23" s="127"/>
      <c r="C23" s="70" t="s">
        <v>233</v>
      </c>
      <c r="D23" s="70" t="s">
        <v>235</v>
      </c>
      <c r="E23" s="70" t="s">
        <v>236</v>
      </c>
      <c r="F23" s="70" t="s">
        <v>237</v>
      </c>
      <c r="G23" s="70" t="s">
        <v>232</v>
      </c>
    </row>
    <row r="24" spans="2:7" x14ac:dyDescent="0.9">
      <c r="B24" s="127"/>
      <c r="C24" s="69" t="b">
        <v>0</v>
      </c>
      <c r="D24" s="69" t="b">
        <v>0</v>
      </c>
      <c r="E24" s="69" t="b">
        <v>0</v>
      </c>
      <c r="F24" s="69" t="b">
        <v>0</v>
      </c>
      <c r="G24" s="69" t="b">
        <v>0</v>
      </c>
    </row>
    <row r="25" spans="2:7" ht="40" x14ac:dyDescent="0.9">
      <c r="B25" s="36" t="s">
        <v>234</v>
      </c>
      <c r="C25" s="112"/>
      <c r="D25" s="112"/>
      <c r="E25" s="112"/>
      <c r="F25" s="112"/>
      <c r="G25" s="112"/>
    </row>
  </sheetData>
  <sheetProtection algorithmName="SHA-512" hashValue="Mm2PMN4tYbwgz6nBkSgnYMB8DyoO1QH5jY3KX35XGAkmhyvXQnyxYfBLgIaZ7/0fRj5EAncQpuYMJuSRGR67gg==" saltValue="0zh6v7kQJRJ1Vr9gDelJrQ==" spinCount="100000" sheet="1" objects="1" scenarios="1"/>
  <mergeCells count="19">
    <mergeCell ref="I6:I7"/>
    <mergeCell ref="J6:N7"/>
    <mergeCell ref="I8:I9"/>
    <mergeCell ref="C22:G22"/>
    <mergeCell ref="B16:B24"/>
    <mergeCell ref="C14:G14"/>
    <mergeCell ref="C15:G15"/>
    <mergeCell ref="C25:G25"/>
    <mergeCell ref="B4:B5"/>
    <mergeCell ref="C4:G5"/>
    <mergeCell ref="B6:B7"/>
    <mergeCell ref="C6:G7"/>
    <mergeCell ref="B8:B9"/>
    <mergeCell ref="C8:G9"/>
    <mergeCell ref="B12:B13"/>
    <mergeCell ref="C16:G16"/>
    <mergeCell ref="C12:G13"/>
    <mergeCell ref="C19:G19"/>
    <mergeCell ref="C11:G11"/>
  </mergeCells>
  <dataValidations count="2">
    <dataValidation type="list" showInputMessage="1" showErrorMessage="1" sqref="C6" xr:uid="{4D7A7F7D-D2BB-44E2-8E9E-7A8B019C7F3D}">
      <formula1>"Commune,EPCI,Pays PN,Autre"</formula1>
    </dataValidation>
    <dataValidation type="list" allowBlank="1" showInputMessage="1" showErrorMessage="1" sqref="C12:G13" xr:uid="{40647164-017B-415C-889F-F460D68E0DF9}">
      <mc:AlternateContent xmlns:x12ac="http://schemas.microsoft.com/office/spreadsheetml/2011/1/ac" xmlns:mc="http://schemas.openxmlformats.org/markup-compatibility/2006">
        <mc:Choice Requires="x12ac">
          <x12ac:list>"Intention (Faisabilité, ESQ)"," Conception (AVP, PRO)",Finalisé (Diagnostic d'un aménagement existant)</x12ac:list>
        </mc:Choice>
        <mc:Fallback>
          <formula1>"Intention (Faisabilité, ESQ), Conception (AVP, PRO),Finalisé (Diagnostic d'un aménagement existant)"</formula1>
        </mc:Fallback>
      </mc:AlternateContent>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EE058-1676-4BC0-9334-0BC9420F1E55}">
  <dimension ref="A1:G80"/>
  <sheetViews>
    <sheetView zoomScale="90" zoomScaleNormal="90" workbookViewId="0">
      <pane ySplit="3" topLeftCell="A4" activePane="bottomLeft" state="frozen"/>
      <selection pane="bottomLeft" activeCell="D22" sqref="D22"/>
    </sheetView>
  </sheetViews>
  <sheetFormatPr baseColWidth="10" defaultRowHeight="21.5" x14ac:dyDescent="0.9"/>
  <cols>
    <col min="1" max="1" width="29.5" customWidth="1"/>
    <col min="2" max="2" width="6.2109375" customWidth="1"/>
    <col min="3" max="3" width="86.7109375" customWidth="1"/>
    <col min="5" max="5" width="24.5703125" customWidth="1"/>
    <col min="6" max="6" width="18.640625" customWidth="1"/>
    <col min="7" max="7" width="17.78515625" customWidth="1"/>
    <col min="9" max="9" width="19.85546875" customWidth="1"/>
  </cols>
  <sheetData>
    <row r="1" spans="1:7" x14ac:dyDescent="0.9">
      <c r="A1" s="2" t="s">
        <v>117</v>
      </c>
      <c r="B1" s="2"/>
      <c r="F1" s="61" t="s">
        <v>209</v>
      </c>
      <c r="G1" s="71"/>
    </row>
    <row r="2" spans="1:7" x14ac:dyDescent="0.9">
      <c r="A2" s="60" t="s">
        <v>223</v>
      </c>
      <c r="C2" s="25"/>
      <c r="E2" s="24"/>
      <c r="F2" s="61" t="s">
        <v>210</v>
      </c>
      <c r="G2" s="72"/>
    </row>
    <row r="3" spans="1:7" ht="63.5" customHeight="1" x14ac:dyDescent="0.9">
      <c r="A3" s="8" t="s">
        <v>3</v>
      </c>
      <c r="B3" s="8" t="s">
        <v>26</v>
      </c>
      <c r="C3" s="8" t="s">
        <v>2</v>
      </c>
      <c r="D3" s="8" t="s">
        <v>29</v>
      </c>
      <c r="E3" s="11" t="s">
        <v>200</v>
      </c>
      <c r="F3" s="11" t="s">
        <v>201</v>
      </c>
      <c r="G3" s="8"/>
    </row>
    <row r="4" spans="1:7" x14ac:dyDescent="0.9">
      <c r="A4" s="130" t="s">
        <v>4</v>
      </c>
      <c r="B4" s="130"/>
      <c r="C4" s="130"/>
      <c r="D4" s="130"/>
      <c r="E4" s="130"/>
      <c r="F4" s="130"/>
      <c r="G4" s="130"/>
    </row>
    <row r="5" spans="1:7" x14ac:dyDescent="0.9">
      <c r="A5" s="18" t="s">
        <v>4</v>
      </c>
      <c r="B5" s="10" t="s">
        <v>31</v>
      </c>
      <c r="C5" s="15" t="s">
        <v>516</v>
      </c>
      <c r="D5" s="66"/>
      <c r="E5" s="5">
        <v>4</v>
      </c>
      <c r="F5" s="5" t="str">
        <f>IF(D5="","",IF(OR(D5="Je ne sais pas",D5="Non concerné"),"NC",IF(D5="Oui",0,IF(D5="Partiellement",1,IF(D5="Non",3,"")))*E5))</f>
        <v/>
      </c>
      <c r="G5" s="5" t="str">
        <f>IF(F5="","",IF(F5="NC","NC",IF(F5&lt;=1,"Favorable",IF(F5&lt;=3,"Améliorations possibles","Point de vigilance"))))</f>
        <v/>
      </c>
    </row>
    <row r="6" spans="1:7" ht="40" x14ac:dyDescent="0.9">
      <c r="A6" s="18" t="s">
        <v>4</v>
      </c>
      <c r="B6" s="10" t="s">
        <v>32</v>
      </c>
      <c r="C6" s="20" t="s">
        <v>24</v>
      </c>
      <c r="D6" s="66"/>
      <c r="E6" s="5">
        <v>1</v>
      </c>
      <c r="F6" s="5" t="str">
        <f t="shared" ref="F6:F17" si="0">IF(D6="","",IF(OR(D6="Je ne sais pas",D6="Non concerné"),"NC",IF(D6="Oui",0,IF(D6="Partiellement",1,IF(D6="Non",3,"")))*E6))</f>
        <v/>
      </c>
      <c r="G6" s="5" t="str">
        <f t="shared" ref="G6:G17" si="1">IF(F6="","",IF(F6="NC","NC",IF(F6&lt;=1,"Favorable",IF(F6&lt;=3,"Améliorations possibles","Point de vigilance"))))</f>
        <v/>
      </c>
    </row>
    <row r="7" spans="1:7" x14ac:dyDescent="0.9">
      <c r="A7" s="18" t="s">
        <v>4</v>
      </c>
      <c r="B7" s="10" t="s">
        <v>33</v>
      </c>
      <c r="C7" s="21" t="s">
        <v>20</v>
      </c>
      <c r="D7" s="66"/>
      <c r="E7" s="5">
        <v>4</v>
      </c>
      <c r="F7" s="5" t="str">
        <f t="shared" si="0"/>
        <v/>
      </c>
      <c r="G7" s="5" t="str">
        <f t="shared" si="1"/>
        <v/>
      </c>
    </row>
    <row r="8" spans="1:7" x14ac:dyDescent="0.9">
      <c r="A8" s="18" t="s">
        <v>4</v>
      </c>
      <c r="B8" s="10" t="s">
        <v>34</v>
      </c>
      <c r="C8" s="21" t="s">
        <v>21</v>
      </c>
      <c r="D8" s="66"/>
      <c r="E8" s="5">
        <v>4</v>
      </c>
      <c r="F8" s="5" t="str">
        <f t="shared" si="0"/>
        <v/>
      </c>
      <c r="G8" s="5" t="str">
        <f t="shared" si="1"/>
        <v/>
      </c>
    </row>
    <row r="9" spans="1:7" x14ac:dyDescent="0.9">
      <c r="A9" s="18" t="s">
        <v>4</v>
      </c>
      <c r="B9" s="10" t="s">
        <v>35</v>
      </c>
      <c r="C9" s="21" t="s">
        <v>22</v>
      </c>
      <c r="D9" s="66"/>
      <c r="E9" s="5">
        <v>3</v>
      </c>
      <c r="F9" s="5" t="str">
        <f t="shared" si="0"/>
        <v/>
      </c>
      <c r="G9" s="5" t="str">
        <f t="shared" si="1"/>
        <v/>
      </c>
    </row>
    <row r="10" spans="1:7" x14ac:dyDescent="0.9">
      <c r="A10" s="18" t="s">
        <v>4</v>
      </c>
      <c r="B10" s="10" t="s">
        <v>36</v>
      </c>
      <c r="C10" s="21" t="s">
        <v>25</v>
      </c>
      <c r="D10" s="66"/>
      <c r="E10" s="5">
        <v>2</v>
      </c>
      <c r="F10" s="5" t="str">
        <f t="shared" si="0"/>
        <v/>
      </c>
      <c r="G10" s="5" t="str">
        <f t="shared" si="1"/>
        <v/>
      </c>
    </row>
    <row r="11" spans="1:7" x14ac:dyDescent="0.9">
      <c r="A11" s="18" t="s">
        <v>4</v>
      </c>
      <c r="B11" s="10" t="s">
        <v>37</v>
      </c>
      <c r="C11" s="21" t="s">
        <v>28</v>
      </c>
      <c r="D11" s="66"/>
      <c r="E11" s="5">
        <v>3</v>
      </c>
      <c r="F11" s="5" t="str">
        <f t="shared" si="0"/>
        <v/>
      </c>
      <c r="G11" s="5" t="str">
        <f t="shared" si="1"/>
        <v/>
      </c>
    </row>
    <row r="12" spans="1:7" x14ac:dyDescent="0.9">
      <c r="A12" s="18" t="s">
        <v>4</v>
      </c>
      <c r="B12" s="10" t="s">
        <v>38</v>
      </c>
      <c r="C12" s="21" t="s">
        <v>5</v>
      </c>
      <c r="D12" s="66"/>
      <c r="E12" s="5">
        <v>4</v>
      </c>
      <c r="F12" s="5" t="str">
        <f t="shared" si="0"/>
        <v/>
      </c>
      <c r="G12" s="5" t="str">
        <f t="shared" si="1"/>
        <v/>
      </c>
    </row>
    <row r="13" spans="1:7" x14ac:dyDescent="0.9">
      <c r="A13" s="18" t="s">
        <v>4</v>
      </c>
      <c r="B13" s="10" t="s">
        <v>39</v>
      </c>
      <c r="C13" s="21" t="s">
        <v>23</v>
      </c>
      <c r="D13" s="66"/>
      <c r="E13" s="5">
        <v>2</v>
      </c>
      <c r="F13" s="5" t="str">
        <f t="shared" si="0"/>
        <v/>
      </c>
      <c r="G13" s="5" t="str">
        <f t="shared" si="1"/>
        <v/>
      </c>
    </row>
    <row r="14" spans="1:7" x14ac:dyDescent="0.9">
      <c r="A14" s="18" t="s">
        <v>4</v>
      </c>
      <c r="B14" s="10" t="s">
        <v>40</v>
      </c>
      <c r="C14" s="21" t="s">
        <v>18</v>
      </c>
      <c r="D14" s="66"/>
      <c r="E14" s="5">
        <v>3</v>
      </c>
      <c r="F14" s="5" t="str">
        <f t="shared" si="0"/>
        <v/>
      </c>
      <c r="G14" s="5" t="str">
        <f t="shared" si="1"/>
        <v/>
      </c>
    </row>
    <row r="15" spans="1:7" x14ac:dyDescent="0.9">
      <c r="A15" s="18" t="s">
        <v>4</v>
      </c>
      <c r="B15" s="10" t="s">
        <v>41</v>
      </c>
      <c r="C15" s="21" t="s">
        <v>6</v>
      </c>
      <c r="D15" s="66"/>
      <c r="E15" s="5">
        <v>2</v>
      </c>
      <c r="F15" s="5" t="str">
        <f t="shared" si="0"/>
        <v/>
      </c>
      <c r="G15" s="5" t="str">
        <f t="shared" si="1"/>
        <v/>
      </c>
    </row>
    <row r="16" spans="1:7" x14ac:dyDescent="0.9">
      <c r="A16" s="18" t="s">
        <v>4</v>
      </c>
      <c r="B16" s="10" t="s">
        <v>42</v>
      </c>
      <c r="C16" s="21" t="s">
        <v>27</v>
      </c>
      <c r="D16" s="66"/>
      <c r="E16" s="5">
        <v>1</v>
      </c>
      <c r="F16" s="5" t="str">
        <f t="shared" si="0"/>
        <v/>
      </c>
      <c r="G16" s="5" t="str">
        <f t="shared" si="1"/>
        <v/>
      </c>
    </row>
    <row r="17" spans="1:7" x14ac:dyDescent="0.9">
      <c r="A17" s="18" t="s">
        <v>4</v>
      </c>
      <c r="B17" s="10" t="s">
        <v>43</v>
      </c>
      <c r="C17" s="21" t="s">
        <v>118</v>
      </c>
      <c r="D17" s="66"/>
      <c r="E17" s="5">
        <v>2</v>
      </c>
      <c r="F17" s="5" t="str">
        <f t="shared" si="0"/>
        <v/>
      </c>
      <c r="G17" s="5" t="str">
        <f t="shared" si="1"/>
        <v/>
      </c>
    </row>
    <row r="18" spans="1:7" x14ac:dyDescent="0.9">
      <c r="A18" s="12"/>
      <c r="B18" s="13"/>
      <c r="C18" s="14"/>
      <c r="D18" s="13"/>
      <c r="E18" s="13"/>
      <c r="F18" s="130" t="s">
        <v>202</v>
      </c>
      <c r="G18" s="130"/>
    </row>
    <row r="19" spans="1:7" x14ac:dyDescent="0.9">
      <c r="A19" s="12"/>
      <c r="B19" s="13"/>
      <c r="C19" s="14"/>
      <c r="D19" s="13"/>
      <c r="E19" s="13"/>
      <c r="F19" s="23" t="str" cm="1">
        <f t="array" ref="F19">IF(SUMPRODUCT((D5:D17&lt;&gt;"Je ne sais pas")*(D5:D17&lt;&gt;"Non concerné")*(D5:D17&lt;&gt;"")*E5:E17*3)=0,"",1-SUM(F5:F17)/SUMPRODUCT((D5:D17&lt;&gt;"Je ne sais pas")*(D5:D17&lt;&gt;"Non concerné")*(D5:D17&lt;&gt;"")*E5:E17*3))</f>
        <v/>
      </c>
      <c r="G19" s="5" t="str">
        <f>IF(F19="","",IF(F19&gt;=75%,"Favorable",IF(F19&gt;=50%,"Améliorations possibles","Point de vigilance")))</f>
        <v/>
      </c>
    </row>
    <row r="20" spans="1:7" x14ac:dyDescent="0.9">
      <c r="A20" s="130" t="s">
        <v>517</v>
      </c>
      <c r="B20" s="130"/>
      <c r="C20" s="130"/>
      <c r="D20" s="130"/>
      <c r="E20" s="130"/>
      <c r="F20" s="130"/>
      <c r="G20" s="130"/>
    </row>
    <row r="21" spans="1:7" ht="40" x14ac:dyDescent="0.9">
      <c r="A21" s="19" t="s">
        <v>7</v>
      </c>
      <c r="B21" s="5" t="s">
        <v>47</v>
      </c>
      <c r="C21" s="9" t="s">
        <v>115</v>
      </c>
      <c r="D21" s="66"/>
      <c r="E21" s="5">
        <v>3</v>
      </c>
      <c r="F21" s="5" t="str">
        <f t="shared" ref="F21:F31" si="2">IF(D21="","",IF(OR(D21="Je ne sais pas",D21="Non concerné"),"NC",IF(D21="Oui",0,IF(D21="Partiellement",1,IF(D21="Non",3,"")))*E21))</f>
        <v/>
      </c>
      <c r="G21" s="5" t="str">
        <f t="shared" ref="G21:G31" si="3">IF(F21="","",IF(F21="NC","NC",IF(F21&lt;=1,"Favorable",IF(F21&lt;=3,"Améliorations possibles","Point de vigilance"))))</f>
        <v/>
      </c>
    </row>
    <row r="22" spans="1:7" x14ac:dyDescent="0.9">
      <c r="A22" s="19" t="s">
        <v>7</v>
      </c>
      <c r="B22" s="5" t="s">
        <v>48</v>
      </c>
      <c r="C22" s="9" t="s">
        <v>44</v>
      </c>
      <c r="D22" s="66"/>
      <c r="E22" s="5">
        <v>4</v>
      </c>
      <c r="F22" s="5" t="str">
        <f t="shared" si="2"/>
        <v/>
      </c>
      <c r="G22" s="5" t="str">
        <f t="shared" si="3"/>
        <v/>
      </c>
    </row>
    <row r="23" spans="1:7" x14ac:dyDescent="0.9">
      <c r="A23" s="19" t="s">
        <v>7</v>
      </c>
      <c r="B23" s="5" t="s">
        <v>49</v>
      </c>
      <c r="C23" s="9" t="s">
        <v>45</v>
      </c>
      <c r="D23" s="66"/>
      <c r="E23" s="5">
        <v>3</v>
      </c>
      <c r="F23" s="5" t="str">
        <f t="shared" si="2"/>
        <v/>
      </c>
      <c r="G23" s="5" t="str">
        <f t="shared" si="3"/>
        <v/>
      </c>
    </row>
    <row r="24" spans="1:7" x14ac:dyDescent="0.9">
      <c r="A24" s="19" t="s">
        <v>7</v>
      </c>
      <c r="B24" s="5" t="s">
        <v>50</v>
      </c>
      <c r="C24" s="9" t="s">
        <v>17</v>
      </c>
      <c r="D24" s="66"/>
      <c r="E24" s="5">
        <v>3</v>
      </c>
      <c r="F24" s="5" t="str">
        <f t="shared" si="2"/>
        <v/>
      </c>
      <c r="G24" s="5" t="str">
        <f t="shared" si="3"/>
        <v/>
      </c>
    </row>
    <row r="25" spans="1:7" x14ac:dyDescent="0.9">
      <c r="A25" s="19" t="s">
        <v>7</v>
      </c>
      <c r="B25" s="5" t="s">
        <v>54</v>
      </c>
      <c r="C25" s="9" t="s">
        <v>46</v>
      </c>
      <c r="D25" s="66"/>
      <c r="E25" s="5">
        <v>3</v>
      </c>
      <c r="F25" s="5" t="str">
        <f t="shared" si="2"/>
        <v/>
      </c>
      <c r="G25" s="5" t="str">
        <f t="shared" si="3"/>
        <v/>
      </c>
    </row>
    <row r="26" spans="1:7" x14ac:dyDescent="0.9">
      <c r="A26" s="19" t="s">
        <v>7</v>
      </c>
      <c r="B26" s="5" t="s">
        <v>55</v>
      </c>
      <c r="C26" s="9" t="s">
        <v>51</v>
      </c>
      <c r="D26" s="66"/>
      <c r="E26" s="5">
        <v>3</v>
      </c>
      <c r="F26" s="5" t="str">
        <f t="shared" si="2"/>
        <v/>
      </c>
      <c r="G26" s="5" t="str">
        <f t="shared" si="3"/>
        <v/>
      </c>
    </row>
    <row r="27" spans="1:7" ht="40" x14ac:dyDescent="0.9">
      <c r="A27" s="19" t="s">
        <v>7</v>
      </c>
      <c r="B27" s="5" t="s">
        <v>56</v>
      </c>
      <c r="C27" s="9" t="s">
        <v>142</v>
      </c>
      <c r="D27" s="66"/>
      <c r="E27" s="5">
        <v>3</v>
      </c>
      <c r="F27" s="5" t="str">
        <f t="shared" si="2"/>
        <v/>
      </c>
      <c r="G27" s="5" t="str">
        <f t="shared" si="3"/>
        <v/>
      </c>
    </row>
    <row r="28" spans="1:7" x14ac:dyDescent="0.9">
      <c r="A28" s="19" t="s">
        <v>7</v>
      </c>
      <c r="B28" s="5" t="s">
        <v>57</v>
      </c>
      <c r="C28" s="9" t="s">
        <v>52</v>
      </c>
      <c r="D28" s="66"/>
      <c r="E28" s="5">
        <v>2</v>
      </c>
      <c r="F28" s="5" t="str">
        <f t="shared" si="2"/>
        <v/>
      </c>
      <c r="G28" s="5" t="str">
        <f t="shared" si="3"/>
        <v/>
      </c>
    </row>
    <row r="29" spans="1:7" x14ac:dyDescent="0.9">
      <c r="A29" s="19" t="s">
        <v>7</v>
      </c>
      <c r="B29" s="5" t="s">
        <v>58</v>
      </c>
      <c r="C29" s="9" t="s">
        <v>53</v>
      </c>
      <c r="D29" s="66"/>
      <c r="E29" s="5">
        <v>2</v>
      </c>
      <c r="F29" s="5" t="str">
        <f t="shared" si="2"/>
        <v/>
      </c>
      <c r="G29" s="5" t="str">
        <f t="shared" si="3"/>
        <v/>
      </c>
    </row>
    <row r="30" spans="1:7" ht="40" x14ac:dyDescent="0.9">
      <c r="A30" s="19" t="s">
        <v>7</v>
      </c>
      <c r="B30" s="5" t="s">
        <v>132</v>
      </c>
      <c r="C30" s="9" t="s">
        <v>133</v>
      </c>
      <c r="D30" s="66"/>
      <c r="E30" s="5">
        <v>2</v>
      </c>
      <c r="F30" s="5" t="str">
        <f t="shared" si="2"/>
        <v/>
      </c>
      <c r="G30" s="5" t="str">
        <f t="shared" si="3"/>
        <v/>
      </c>
    </row>
    <row r="31" spans="1:7" ht="40" x14ac:dyDescent="0.9">
      <c r="A31" s="19" t="s">
        <v>7</v>
      </c>
      <c r="B31" s="5" t="s">
        <v>134</v>
      </c>
      <c r="C31" s="9" t="s">
        <v>518</v>
      </c>
      <c r="D31" s="66"/>
      <c r="E31" s="5">
        <v>4</v>
      </c>
      <c r="F31" s="5" t="str">
        <f t="shared" si="2"/>
        <v/>
      </c>
      <c r="G31" s="5" t="str">
        <f t="shared" si="3"/>
        <v/>
      </c>
    </row>
    <row r="32" spans="1:7" ht="44" customHeight="1" x14ac:dyDescent="0.9">
      <c r="A32" s="12"/>
      <c r="B32" s="13"/>
      <c r="C32" s="14"/>
      <c r="D32" s="13"/>
      <c r="E32" s="13"/>
      <c r="F32" s="131" t="s">
        <v>204</v>
      </c>
      <c r="G32" s="131"/>
    </row>
    <row r="33" spans="1:7" x14ac:dyDescent="0.9">
      <c r="A33" s="12"/>
      <c r="B33" s="13"/>
      <c r="C33" s="14"/>
      <c r="D33" s="13"/>
      <c r="E33" s="13"/>
      <c r="F33" s="23" t="str" cm="1">
        <f t="array" ref="F33">IF(SUMPRODUCT((D21:D31&lt;&gt;"Je ne sais pas")*(D21:D31&lt;&gt;"Non concerné")*(D21:D31&lt;&gt;"")*E21:E31*3)=0,"",1-SUM(F21:F31)/SUMPRODUCT((D21:D31&lt;&gt;"Je ne sais pas")*(D21:D31&lt;&gt;"Non concerné")*(D21:D31&lt;&gt;"")*E21:E31*3))</f>
        <v/>
      </c>
      <c r="G33" s="5" t="str">
        <f>IF(F33="","",IF(F33&gt;=75%,"Favorable",IF(F33&gt;=50%,"Améliorations possibles","Point de vigilance")))</f>
        <v/>
      </c>
    </row>
    <row r="34" spans="1:7" x14ac:dyDescent="0.9">
      <c r="A34" s="130" t="s">
        <v>8</v>
      </c>
      <c r="B34" s="130"/>
      <c r="C34" s="130"/>
      <c r="D34" s="130"/>
      <c r="E34" s="130"/>
      <c r="F34" s="130"/>
      <c r="G34" s="130"/>
    </row>
    <row r="35" spans="1:7" x14ac:dyDescent="0.9">
      <c r="A35" s="19" t="s">
        <v>8</v>
      </c>
      <c r="B35" s="5" t="s">
        <v>70</v>
      </c>
      <c r="C35" s="6" t="s">
        <v>59</v>
      </c>
      <c r="D35" s="66"/>
      <c r="E35" s="5">
        <v>2</v>
      </c>
      <c r="F35" s="5" t="str">
        <f t="shared" ref="F35:F48" si="4">IF(D35="","",IF(OR(D35="Je ne sais pas",D35="Non concerné"),"NC",IF(D35="Oui",0,IF(D35="Partiellement",1,IF(D35="Non",3,"")))*E35))</f>
        <v/>
      </c>
      <c r="G35" s="5" t="str">
        <f t="shared" ref="G35:G48" si="5">IF(F35="","",IF(F35="NC","NC",IF(F35&lt;=1,"Favorable",IF(F35&lt;=3,"Améliorations possibles","Point de vigilance"))))</f>
        <v/>
      </c>
    </row>
    <row r="36" spans="1:7" x14ac:dyDescent="0.9">
      <c r="A36" s="19" t="s">
        <v>8</v>
      </c>
      <c r="B36" s="5" t="s">
        <v>71</v>
      </c>
      <c r="C36" s="6" t="s">
        <v>150</v>
      </c>
      <c r="D36" s="66"/>
      <c r="E36" s="5">
        <v>2</v>
      </c>
      <c r="F36" s="5" t="str">
        <f t="shared" si="4"/>
        <v/>
      </c>
      <c r="G36" s="5" t="str">
        <f t="shared" si="5"/>
        <v/>
      </c>
    </row>
    <row r="37" spans="1:7" x14ac:dyDescent="0.9">
      <c r="A37" s="19" t="s">
        <v>8</v>
      </c>
      <c r="B37" s="5" t="s">
        <v>72</v>
      </c>
      <c r="C37" s="6" t="s">
        <v>519</v>
      </c>
      <c r="D37" s="66"/>
      <c r="E37" s="5">
        <v>4</v>
      </c>
      <c r="F37" s="5" t="str">
        <f t="shared" si="4"/>
        <v/>
      </c>
      <c r="G37" s="5" t="str">
        <f t="shared" si="5"/>
        <v/>
      </c>
    </row>
    <row r="38" spans="1:7" x14ac:dyDescent="0.9">
      <c r="A38" s="19" t="s">
        <v>8</v>
      </c>
      <c r="B38" s="5" t="s">
        <v>73</v>
      </c>
      <c r="C38" s="6" t="s">
        <v>60</v>
      </c>
      <c r="D38" s="66"/>
      <c r="E38" s="5">
        <v>3</v>
      </c>
      <c r="F38" s="5" t="str">
        <f t="shared" si="4"/>
        <v/>
      </c>
      <c r="G38" s="5" t="str">
        <f t="shared" si="5"/>
        <v/>
      </c>
    </row>
    <row r="39" spans="1:7" x14ac:dyDescent="0.9">
      <c r="A39" s="19" t="s">
        <v>8</v>
      </c>
      <c r="B39" s="5" t="s">
        <v>74</v>
      </c>
      <c r="C39" s="6" t="s">
        <v>61</v>
      </c>
      <c r="D39" s="66"/>
      <c r="E39" s="5">
        <v>2</v>
      </c>
      <c r="F39" s="5" t="str">
        <f t="shared" si="4"/>
        <v/>
      </c>
      <c r="G39" s="5" t="str">
        <f t="shared" si="5"/>
        <v/>
      </c>
    </row>
    <row r="40" spans="1:7" x14ac:dyDescent="0.9">
      <c r="A40" s="19" t="s">
        <v>8</v>
      </c>
      <c r="B40" s="5" t="s">
        <v>75</v>
      </c>
      <c r="C40" s="6" t="s">
        <v>62</v>
      </c>
      <c r="D40" s="66"/>
      <c r="E40" s="5">
        <v>3</v>
      </c>
      <c r="F40" s="5" t="str">
        <f t="shared" si="4"/>
        <v/>
      </c>
      <c r="G40" s="5" t="str">
        <f t="shared" si="5"/>
        <v/>
      </c>
    </row>
    <row r="41" spans="1:7" x14ac:dyDescent="0.9">
      <c r="A41" s="19" t="s">
        <v>8</v>
      </c>
      <c r="B41" s="5" t="s">
        <v>76</v>
      </c>
      <c r="C41" s="6" t="s">
        <v>63</v>
      </c>
      <c r="D41" s="66"/>
      <c r="E41" s="5">
        <v>3</v>
      </c>
      <c r="F41" s="5" t="str">
        <f t="shared" si="4"/>
        <v/>
      </c>
      <c r="G41" s="5" t="str">
        <f t="shared" si="5"/>
        <v/>
      </c>
    </row>
    <row r="42" spans="1:7" x14ac:dyDescent="0.9">
      <c r="A42" s="19" t="s">
        <v>8</v>
      </c>
      <c r="B42" s="5" t="s">
        <v>77</v>
      </c>
      <c r="C42" s="6" t="s">
        <v>69</v>
      </c>
      <c r="D42" s="66"/>
      <c r="E42" s="5">
        <v>3</v>
      </c>
      <c r="F42" s="5" t="str">
        <f t="shared" si="4"/>
        <v/>
      </c>
      <c r="G42" s="5" t="str">
        <f t="shared" si="5"/>
        <v/>
      </c>
    </row>
    <row r="43" spans="1:7" x14ac:dyDescent="0.9">
      <c r="A43" s="19" t="s">
        <v>8</v>
      </c>
      <c r="B43" s="5" t="s">
        <v>78</v>
      </c>
      <c r="C43" s="6" t="s">
        <v>64</v>
      </c>
      <c r="D43" s="66"/>
      <c r="E43" s="5">
        <v>3</v>
      </c>
      <c r="F43" s="5" t="str">
        <f t="shared" si="4"/>
        <v/>
      </c>
      <c r="G43" s="5" t="str">
        <f t="shared" si="5"/>
        <v/>
      </c>
    </row>
    <row r="44" spans="1:7" x14ac:dyDescent="0.9">
      <c r="A44" s="19" t="s">
        <v>8</v>
      </c>
      <c r="B44" s="5" t="s">
        <v>79</v>
      </c>
      <c r="C44" s="6" t="s">
        <v>149</v>
      </c>
      <c r="D44" s="66"/>
      <c r="E44" s="5">
        <v>1</v>
      </c>
      <c r="F44" s="5" t="str">
        <f t="shared" si="4"/>
        <v/>
      </c>
      <c r="G44" s="5" t="str">
        <f t="shared" si="5"/>
        <v/>
      </c>
    </row>
    <row r="45" spans="1:7" x14ac:dyDescent="0.9">
      <c r="A45" s="19" t="s">
        <v>8</v>
      </c>
      <c r="B45" s="5" t="s">
        <v>80</v>
      </c>
      <c r="C45" s="6" t="s">
        <v>65</v>
      </c>
      <c r="D45" s="66"/>
      <c r="E45" s="5">
        <v>4</v>
      </c>
      <c r="F45" s="5" t="str">
        <f t="shared" si="4"/>
        <v/>
      </c>
      <c r="G45" s="5" t="str">
        <f t="shared" si="5"/>
        <v/>
      </c>
    </row>
    <row r="46" spans="1:7" x14ac:dyDescent="0.9">
      <c r="A46" s="19" t="s">
        <v>8</v>
      </c>
      <c r="B46" s="5" t="s">
        <v>81</v>
      </c>
      <c r="C46" s="6" t="s">
        <v>66</v>
      </c>
      <c r="D46" s="66"/>
      <c r="E46" s="5">
        <v>3</v>
      </c>
      <c r="F46" s="5" t="str">
        <f t="shared" si="4"/>
        <v/>
      </c>
      <c r="G46" s="5" t="str">
        <f t="shared" si="5"/>
        <v/>
      </c>
    </row>
    <row r="47" spans="1:7" x14ac:dyDescent="0.9">
      <c r="A47" s="19" t="s">
        <v>8</v>
      </c>
      <c r="B47" s="5" t="s">
        <v>147</v>
      </c>
      <c r="C47" s="6" t="s">
        <v>67</v>
      </c>
      <c r="D47" s="66"/>
      <c r="E47" s="5">
        <v>3</v>
      </c>
      <c r="F47" s="5" t="str">
        <f t="shared" si="4"/>
        <v/>
      </c>
      <c r="G47" s="5" t="str">
        <f t="shared" si="5"/>
        <v/>
      </c>
    </row>
    <row r="48" spans="1:7" x14ac:dyDescent="0.9">
      <c r="A48" s="19" t="s">
        <v>8</v>
      </c>
      <c r="B48" s="5" t="s">
        <v>148</v>
      </c>
      <c r="C48" s="6" t="s">
        <v>68</v>
      </c>
      <c r="D48" s="66"/>
      <c r="E48" s="5">
        <v>2</v>
      </c>
      <c r="F48" s="5" t="str">
        <f t="shared" si="4"/>
        <v/>
      </c>
      <c r="G48" s="5" t="str">
        <f t="shared" si="5"/>
        <v/>
      </c>
    </row>
    <row r="49" spans="1:7" ht="35" customHeight="1" x14ac:dyDescent="0.9">
      <c r="A49" s="12"/>
      <c r="B49" s="13"/>
      <c r="C49" s="14"/>
      <c r="D49" s="13"/>
      <c r="E49" s="13"/>
      <c r="F49" s="131" t="s">
        <v>205</v>
      </c>
      <c r="G49" s="131"/>
    </row>
    <row r="50" spans="1:7" x14ac:dyDescent="0.9">
      <c r="A50" s="12"/>
      <c r="B50" s="13"/>
      <c r="C50" s="14"/>
      <c r="D50" s="13"/>
      <c r="E50" s="13"/>
      <c r="F50" s="23" t="str" cm="1">
        <f t="array" ref="F50">IF(SUMPRODUCT((D35:D48&lt;&gt;"Je ne sais pas")*(D35:D48&lt;&gt;"Non concerné")*(D35:D48&lt;&gt;"")*E35:E48*3)=0,"",1-SUM(F35:F48)/SUMPRODUCT((D35:D48&lt;&gt;"Je ne sais pas")*(D35:D48&lt;&gt;"Non concerné")*(D35:D48&lt;&gt;"")*E35:E48*3))</f>
        <v/>
      </c>
      <c r="G50" s="5" t="str">
        <f>IF(F50="","",IF(F50&gt;=75%,"Favorable",IF(F50&gt;=50%,"Améliorations possibles","Point de vigilance")))</f>
        <v/>
      </c>
    </row>
    <row r="51" spans="1:7" x14ac:dyDescent="0.9">
      <c r="A51" s="130" t="s">
        <v>166</v>
      </c>
      <c r="B51" s="130"/>
      <c r="C51" s="130"/>
      <c r="D51" s="130"/>
      <c r="E51" s="130"/>
      <c r="F51" s="130"/>
      <c r="G51" s="130"/>
    </row>
    <row r="52" spans="1:7" x14ac:dyDescent="0.9">
      <c r="A52" s="19" t="s">
        <v>166</v>
      </c>
      <c r="B52" s="5" t="s">
        <v>89</v>
      </c>
      <c r="C52" s="9" t="s">
        <v>165</v>
      </c>
      <c r="D52" s="66"/>
      <c r="E52" s="5">
        <v>4</v>
      </c>
      <c r="F52" s="5" t="str">
        <f t="shared" ref="F52:F63" si="6">IF(D52="","",IF(OR(D52="Je ne sais pas",D52="Non concerné"),"NC",IF(D52="Oui",0,IF(D52="Partiellement",1,IF(D52="Non",3,"")))*E52))</f>
        <v/>
      </c>
      <c r="G52" s="5" t="str">
        <f t="shared" ref="G52:G63" si="7">IF(F52="","",IF(F52="NC","NC",IF(F52&lt;=1,"Favorable",IF(F52&lt;=3,"Améliorations possibles","Point de vigilance"))))</f>
        <v/>
      </c>
    </row>
    <row r="53" spans="1:7" ht="40" x14ac:dyDescent="0.9">
      <c r="A53" s="19" t="s">
        <v>166</v>
      </c>
      <c r="B53" s="5" t="s">
        <v>90</v>
      </c>
      <c r="C53" s="9" t="s">
        <v>168</v>
      </c>
      <c r="D53" s="66"/>
      <c r="E53" s="5">
        <v>3</v>
      </c>
      <c r="F53" s="5" t="str">
        <f t="shared" si="6"/>
        <v/>
      </c>
      <c r="G53" s="5" t="str">
        <f t="shared" si="7"/>
        <v/>
      </c>
    </row>
    <row r="54" spans="1:7" x14ac:dyDescent="0.9">
      <c r="A54" s="19" t="s">
        <v>166</v>
      </c>
      <c r="B54" s="5" t="s">
        <v>91</v>
      </c>
      <c r="C54" s="9" t="s">
        <v>86</v>
      </c>
      <c r="D54" s="66"/>
      <c r="E54" s="5">
        <v>4</v>
      </c>
      <c r="F54" s="5" t="str">
        <f t="shared" si="6"/>
        <v/>
      </c>
      <c r="G54" s="5" t="str">
        <f t="shared" si="7"/>
        <v/>
      </c>
    </row>
    <row r="55" spans="1:7" x14ac:dyDescent="0.9">
      <c r="A55" s="19" t="s">
        <v>166</v>
      </c>
      <c r="B55" s="5" t="s">
        <v>92</v>
      </c>
      <c r="C55" s="9" t="s">
        <v>87</v>
      </c>
      <c r="D55" s="66"/>
      <c r="E55" s="5">
        <v>4</v>
      </c>
      <c r="F55" s="5" t="str">
        <f t="shared" si="6"/>
        <v/>
      </c>
      <c r="G55" s="5" t="str">
        <f t="shared" si="7"/>
        <v/>
      </c>
    </row>
    <row r="56" spans="1:7" x14ac:dyDescent="0.9">
      <c r="A56" s="19" t="s">
        <v>166</v>
      </c>
      <c r="B56" s="5" t="s">
        <v>93</v>
      </c>
      <c r="C56" s="9" t="s">
        <v>169</v>
      </c>
      <c r="D56" s="66"/>
      <c r="E56" s="5">
        <v>1</v>
      </c>
      <c r="F56" s="5" t="str">
        <f t="shared" si="6"/>
        <v/>
      </c>
      <c r="G56" s="5" t="str">
        <f t="shared" si="7"/>
        <v/>
      </c>
    </row>
    <row r="57" spans="1:7" ht="60" x14ac:dyDescent="0.9">
      <c r="A57" s="19" t="s">
        <v>166</v>
      </c>
      <c r="B57" s="5" t="s">
        <v>94</v>
      </c>
      <c r="C57" s="9" t="s">
        <v>171</v>
      </c>
      <c r="D57" s="66"/>
      <c r="E57" s="5">
        <v>4</v>
      </c>
      <c r="F57" s="5" t="str">
        <f t="shared" si="6"/>
        <v/>
      </c>
      <c r="G57" s="5" t="str">
        <f t="shared" si="7"/>
        <v/>
      </c>
    </row>
    <row r="58" spans="1:7" ht="40" x14ac:dyDescent="0.9">
      <c r="A58" s="19" t="s">
        <v>166</v>
      </c>
      <c r="B58" s="5" t="s">
        <v>95</v>
      </c>
      <c r="C58" s="9" t="s">
        <v>83</v>
      </c>
      <c r="D58" s="66"/>
      <c r="E58" s="5">
        <v>3</v>
      </c>
      <c r="F58" s="5" t="str">
        <f t="shared" si="6"/>
        <v/>
      </c>
      <c r="G58" s="5" t="str">
        <f t="shared" si="7"/>
        <v/>
      </c>
    </row>
    <row r="59" spans="1:7" x14ac:dyDescent="0.9">
      <c r="A59" s="19" t="s">
        <v>166</v>
      </c>
      <c r="B59" s="5" t="s">
        <v>96</v>
      </c>
      <c r="C59" s="9" t="s">
        <v>82</v>
      </c>
      <c r="D59" s="66"/>
      <c r="E59" s="5">
        <v>2</v>
      </c>
      <c r="F59" s="5" t="str">
        <f t="shared" si="6"/>
        <v/>
      </c>
      <c r="G59" s="5" t="str">
        <f t="shared" si="7"/>
        <v/>
      </c>
    </row>
    <row r="60" spans="1:7" ht="40" x14ac:dyDescent="0.9">
      <c r="A60" s="19" t="s">
        <v>166</v>
      </c>
      <c r="B60" s="5" t="s">
        <v>97</v>
      </c>
      <c r="C60" s="9" t="s">
        <v>183</v>
      </c>
      <c r="D60" s="66"/>
      <c r="E60" s="5">
        <v>3</v>
      </c>
      <c r="F60" s="5" t="str">
        <f t="shared" si="6"/>
        <v/>
      </c>
      <c r="G60" s="5" t="str">
        <f t="shared" si="7"/>
        <v/>
      </c>
    </row>
    <row r="61" spans="1:7" x14ac:dyDescent="0.9">
      <c r="A61" s="19" t="s">
        <v>166</v>
      </c>
      <c r="B61" s="5" t="s">
        <v>98</v>
      </c>
      <c r="C61" s="9" t="s">
        <v>84</v>
      </c>
      <c r="D61" s="66"/>
      <c r="E61" s="5">
        <v>1</v>
      </c>
      <c r="F61" s="5" t="str">
        <f t="shared" si="6"/>
        <v/>
      </c>
      <c r="G61" s="5" t="str">
        <f t="shared" si="7"/>
        <v/>
      </c>
    </row>
    <row r="62" spans="1:7" ht="40" x14ac:dyDescent="0.9">
      <c r="A62" s="19" t="s">
        <v>166</v>
      </c>
      <c r="B62" s="5" t="s">
        <v>167</v>
      </c>
      <c r="C62" s="9" t="s">
        <v>88</v>
      </c>
      <c r="D62" s="66"/>
      <c r="E62" s="5">
        <v>3</v>
      </c>
      <c r="F62" s="5" t="str">
        <f t="shared" si="6"/>
        <v/>
      </c>
      <c r="G62" s="5" t="str">
        <f t="shared" si="7"/>
        <v/>
      </c>
    </row>
    <row r="63" spans="1:7" x14ac:dyDescent="0.9">
      <c r="A63" s="19" t="s">
        <v>166</v>
      </c>
      <c r="B63" s="5" t="s">
        <v>170</v>
      </c>
      <c r="C63" s="9" t="s">
        <v>85</v>
      </c>
      <c r="D63" s="66"/>
      <c r="E63" s="5">
        <v>4</v>
      </c>
      <c r="F63" s="5" t="str">
        <f t="shared" si="6"/>
        <v/>
      </c>
      <c r="G63" s="5" t="str">
        <f t="shared" si="7"/>
        <v/>
      </c>
    </row>
    <row r="64" spans="1:7" ht="35" customHeight="1" x14ac:dyDescent="0.9">
      <c r="A64" s="12"/>
      <c r="B64" s="13"/>
      <c r="C64" s="14"/>
      <c r="D64" s="13"/>
      <c r="E64" s="13"/>
      <c r="F64" s="131" t="s">
        <v>206</v>
      </c>
      <c r="G64" s="131"/>
    </row>
    <row r="65" spans="1:7" x14ac:dyDescent="0.9">
      <c r="A65" s="12"/>
      <c r="B65" s="13"/>
      <c r="C65" s="14"/>
      <c r="D65" s="13"/>
      <c r="E65" s="13"/>
      <c r="F65" s="23" t="str" cm="1">
        <f t="array" ref="F65">IF(SUMPRODUCT((D52:D63&lt;&gt;"Je ne sais pas")*(D52:D63&lt;&gt;"Non concerné")*(D52:D63&lt;&gt;"")*E52:E63*3)=0,"",1-SUM(F52:F63)/SUMPRODUCT((D52:D63&lt;&gt;"Je ne sais pas")*(D52:D63&lt;&gt;"Non concerné")*(D52:D63&lt;&gt;"")*E52:E63*3))</f>
        <v/>
      </c>
      <c r="G65" s="5" t="str">
        <f>IF(F65="","",IF(F65&gt;=75%,"Favorable",IF(F65&gt;=50%,"Améliorations possibles","Point de vigilance")))</f>
        <v/>
      </c>
    </row>
    <row r="66" spans="1:7" x14ac:dyDescent="0.9">
      <c r="A66" s="130" t="s">
        <v>99</v>
      </c>
      <c r="B66" s="130"/>
      <c r="C66" s="130"/>
      <c r="D66" s="130"/>
      <c r="E66" s="130"/>
      <c r="F66" s="130"/>
      <c r="G66" s="130"/>
    </row>
    <row r="67" spans="1:7" ht="40" x14ac:dyDescent="0.9">
      <c r="A67" s="19" t="s">
        <v>9</v>
      </c>
      <c r="B67" s="5" t="s">
        <v>104</v>
      </c>
      <c r="C67" s="9" t="s">
        <v>189</v>
      </c>
      <c r="D67" s="66"/>
      <c r="E67" s="5">
        <v>3</v>
      </c>
      <c r="F67" s="5" t="str">
        <f t="shared" ref="F67:F75" si="8">IF(D67="","",IF(OR(D67="Je ne sais pas",D67="Non concerné"),"NC",IF(D67="Oui",0,IF(D67="Partiellement",1,IF(D67="Non",3,"")))*E67))</f>
        <v/>
      </c>
      <c r="G67" s="5" t="str">
        <f t="shared" ref="G67:G75" si="9">IF(F67="","",IF(F67="NC","NC",IF(F67&lt;=1,"Favorable",IF(F67&lt;=3,"Améliorations possibles","Point de vigilance"))))</f>
        <v/>
      </c>
    </row>
    <row r="68" spans="1:7" ht="40" x14ac:dyDescent="0.9">
      <c r="A68" s="19" t="s">
        <v>9</v>
      </c>
      <c r="B68" s="5" t="s">
        <v>105</v>
      </c>
      <c r="C68" s="9" t="s">
        <v>190</v>
      </c>
      <c r="D68" s="66"/>
      <c r="E68" s="5">
        <v>2</v>
      </c>
      <c r="F68" s="5" t="str">
        <f t="shared" si="8"/>
        <v/>
      </c>
      <c r="G68" s="5" t="str">
        <f t="shared" si="9"/>
        <v/>
      </c>
    </row>
    <row r="69" spans="1:7" ht="40" x14ac:dyDescent="0.9">
      <c r="A69" s="19" t="s">
        <v>9</v>
      </c>
      <c r="B69" s="5" t="s">
        <v>106</v>
      </c>
      <c r="C69" s="9" t="s">
        <v>100</v>
      </c>
      <c r="D69" s="66"/>
      <c r="E69" s="5">
        <v>2</v>
      </c>
      <c r="F69" s="5" t="str">
        <f t="shared" si="8"/>
        <v/>
      </c>
      <c r="G69" s="5" t="str">
        <f t="shared" si="9"/>
        <v/>
      </c>
    </row>
    <row r="70" spans="1:7" x14ac:dyDescent="0.9">
      <c r="A70" s="19" t="s">
        <v>9</v>
      </c>
      <c r="B70" s="5" t="s">
        <v>107</v>
      </c>
      <c r="C70" s="9" t="s">
        <v>101</v>
      </c>
      <c r="D70" s="66"/>
      <c r="E70" s="5">
        <v>3</v>
      </c>
      <c r="F70" s="5" t="str">
        <f t="shared" si="8"/>
        <v/>
      </c>
      <c r="G70" s="5" t="str">
        <f t="shared" si="9"/>
        <v/>
      </c>
    </row>
    <row r="71" spans="1:7" ht="40" x14ac:dyDescent="0.9">
      <c r="A71" s="19" t="s">
        <v>10</v>
      </c>
      <c r="B71" s="5" t="s">
        <v>108</v>
      </c>
      <c r="C71" s="22" t="s">
        <v>185</v>
      </c>
      <c r="D71" s="66"/>
      <c r="E71" s="5">
        <v>3</v>
      </c>
      <c r="F71" s="5" t="str">
        <f t="shared" si="8"/>
        <v/>
      </c>
      <c r="G71" s="5" t="str">
        <f t="shared" si="9"/>
        <v/>
      </c>
    </row>
    <row r="72" spans="1:7" x14ac:dyDescent="0.9">
      <c r="A72" s="19" t="s">
        <v>10</v>
      </c>
      <c r="B72" s="5" t="s">
        <v>109</v>
      </c>
      <c r="C72" s="9" t="s">
        <v>102</v>
      </c>
      <c r="D72" s="66"/>
      <c r="E72" s="5">
        <v>2</v>
      </c>
      <c r="F72" s="5" t="str">
        <f t="shared" si="8"/>
        <v/>
      </c>
      <c r="G72" s="5" t="str">
        <f t="shared" si="9"/>
        <v/>
      </c>
    </row>
    <row r="73" spans="1:7" ht="40" x14ac:dyDescent="0.9">
      <c r="A73" s="19" t="s">
        <v>10</v>
      </c>
      <c r="B73" s="5" t="s">
        <v>110</v>
      </c>
      <c r="C73" s="9" t="s">
        <v>186</v>
      </c>
      <c r="D73" s="66"/>
      <c r="E73" s="5">
        <v>3</v>
      </c>
      <c r="F73" s="5" t="str">
        <f t="shared" si="8"/>
        <v/>
      </c>
      <c r="G73" s="5" t="str">
        <f t="shared" si="9"/>
        <v/>
      </c>
    </row>
    <row r="74" spans="1:7" ht="40" x14ac:dyDescent="0.9">
      <c r="A74" s="19" t="s">
        <v>10</v>
      </c>
      <c r="B74" s="5" t="s">
        <v>111</v>
      </c>
      <c r="C74" s="9" t="s">
        <v>187</v>
      </c>
      <c r="D74" s="66"/>
      <c r="E74" s="5">
        <v>4</v>
      </c>
      <c r="F74" s="5" t="str">
        <f t="shared" si="8"/>
        <v/>
      </c>
      <c r="G74" s="5" t="str">
        <f t="shared" si="9"/>
        <v/>
      </c>
    </row>
    <row r="75" spans="1:7" ht="40" x14ac:dyDescent="0.9">
      <c r="A75" s="19" t="s">
        <v>10</v>
      </c>
      <c r="B75" s="5" t="s">
        <v>112</v>
      </c>
      <c r="C75" s="9" t="s">
        <v>188</v>
      </c>
      <c r="D75" s="66"/>
      <c r="E75" s="5">
        <v>4</v>
      </c>
      <c r="F75" s="5" t="str">
        <f t="shared" si="8"/>
        <v/>
      </c>
      <c r="G75" s="5" t="str">
        <f t="shared" si="9"/>
        <v/>
      </c>
    </row>
    <row r="76" spans="1:7" ht="35" customHeight="1" x14ac:dyDescent="0.9">
      <c r="A76" s="12"/>
      <c r="B76" s="13"/>
      <c r="C76" s="14"/>
      <c r="D76" s="13"/>
      <c r="E76" s="13"/>
      <c r="F76" s="131" t="s">
        <v>207</v>
      </c>
      <c r="G76" s="131"/>
    </row>
    <row r="77" spans="1:7" x14ac:dyDescent="0.9">
      <c r="A77" s="12"/>
      <c r="B77" s="13"/>
      <c r="C77" s="14"/>
      <c r="D77" s="13"/>
      <c r="E77" s="13"/>
      <c r="F77" s="23" t="str" cm="1">
        <f t="array" ref="F77">IF(SUMPRODUCT((D67:D75&lt;&gt;"Je ne sais pas")*(D67:D75&lt;&gt;"Non concerné")*(D67:D75&lt;&gt;"")*E67:E75*3)=0,"",1-SUM(F67:F75)/SUMPRODUCT((D67:D75&lt;&gt;"Je ne sais pas")*(D67:D75&lt;&gt;"Non concerné")*(D67:D75&lt;&gt;"")*E67:E75*3))</f>
        <v/>
      </c>
      <c r="G77" s="5" t="str">
        <f>IF(F77="","",IF(F77&gt;=75%,"Favorable",IF(F77&gt;=50%,"Améliorations possibles","Point de vigilance")))</f>
        <v/>
      </c>
    </row>
    <row r="78" spans="1:7" x14ac:dyDescent="0.9">
      <c r="A78" s="1"/>
      <c r="B78" s="1"/>
      <c r="C78" s="1"/>
      <c r="E78" s="7"/>
      <c r="F78" s="7"/>
      <c r="G78" s="7"/>
    </row>
    <row r="79" spans="1:7" x14ac:dyDescent="0.9">
      <c r="A79" s="1"/>
      <c r="B79" s="1"/>
      <c r="C79" s="1"/>
      <c r="E79" s="7"/>
      <c r="F79" s="7"/>
      <c r="G79" s="7"/>
    </row>
    <row r="80" spans="1:7" x14ac:dyDescent="0.9">
      <c r="E80" s="7"/>
      <c r="F80" s="7"/>
      <c r="G80" s="7"/>
    </row>
  </sheetData>
  <sheetProtection algorithmName="SHA-512" hashValue="TvhWc0bH80lVxYMR5muTzndIbr2XhE1n945pDCWgXw2z4zxRyQSEDeJvEs7bFoAGuiVPeLHxzmfR80azKR9llg==" saltValue="nM8xrNcBybPFdPZ0lOtsVg==" spinCount="100000" sheet="1" objects="1" scenarios="1"/>
  <mergeCells count="10">
    <mergeCell ref="F76:G76"/>
    <mergeCell ref="A51:G51"/>
    <mergeCell ref="A34:G34"/>
    <mergeCell ref="F64:G64"/>
    <mergeCell ref="A66:G66"/>
    <mergeCell ref="A4:G4"/>
    <mergeCell ref="A20:G20"/>
    <mergeCell ref="F18:G18"/>
    <mergeCell ref="F32:G32"/>
    <mergeCell ref="F49:G49"/>
  </mergeCells>
  <phoneticPr fontId="9" type="noConversion"/>
  <conditionalFormatting sqref="G1:G1048576">
    <cfRule type="containsText" dxfId="36" priority="1" operator="containsText" text="Améliorations possibles">
      <formula>NOT(ISERROR(SEARCH("Améliorations possibles",G1)))</formula>
    </cfRule>
  </conditionalFormatting>
  <conditionalFormatting sqref="G5:G17 G19">
    <cfRule type="containsText" dxfId="35" priority="34" operator="containsText" text="Favorable">
      <formula>NOT(ISERROR(SEARCH("Favorable",G5)))</formula>
    </cfRule>
    <cfRule type="containsText" dxfId="34" priority="35" operator="containsText" text="Point de vigilance">
      <formula>NOT(ISERROR(SEARCH("Point de vigilance",G5)))</formula>
    </cfRule>
    <cfRule type="containsText" dxfId="33" priority="36" operator="containsText" text="Favorable ">
      <formula>NOT(ISERROR(SEARCH("Favorable ",G5)))</formula>
    </cfRule>
  </conditionalFormatting>
  <conditionalFormatting sqref="G7">
    <cfRule type="containsText" dxfId="32" priority="30" operator="containsText" text="Améliorations">
      <formula>NOT(ISERROR(SEARCH("Améliorations",G7)))</formula>
    </cfRule>
  </conditionalFormatting>
  <conditionalFormatting sqref="G21:G31">
    <cfRule type="containsText" dxfId="31" priority="12" operator="containsText" text="Favorable">
      <formula>NOT(ISERROR(SEARCH("Favorable",G21)))</formula>
    </cfRule>
    <cfRule type="containsText" dxfId="30" priority="13" operator="containsText" text="Point de vigilance">
      <formula>NOT(ISERROR(SEARCH("Point de vigilance",G21)))</formula>
    </cfRule>
    <cfRule type="containsText" dxfId="29" priority="14" operator="containsText" text="Favorable ">
      <formula>NOT(ISERROR(SEARCH("Favorable ",G21)))</formula>
    </cfRule>
  </conditionalFormatting>
  <conditionalFormatting sqref="G33">
    <cfRule type="containsText" dxfId="28" priority="27" operator="containsText" text="Favorable">
      <formula>NOT(ISERROR(SEARCH("Favorable",G33)))</formula>
    </cfRule>
    <cfRule type="containsText" dxfId="27" priority="28" operator="containsText" text="Point de vigilance">
      <formula>NOT(ISERROR(SEARCH("Point de vigilance",G33)))</formula>
    </cfRule>
    <cfRule type="containsText" dxfId="26" priority="29" operator="containsText" text="Favorable ">
      <formula>NOT(ISERROR(SEARCH("Favorable ",G33)))</formula>
    </cfRule>
  </conditionalFormatting>
  <conditionalFormatting sqref="G35:G48">
    <cfRule type="containsText" dxfId="25" priority="9" operator="containsText" text="Favorable">
      <formula>NOT(ISERROR(SEARCH("Favorable",G35)))</formula>
    </cfRule>
    <cfRule type="containsText" dxfId="24" priority="10" operator="containsText" text="Point de vigilance">
      <formula>NOT(ISERROR(SEARCH("Point de vigilance",G35)))</formula>
    </cfRule>
    <cfRule type="containsText" dxfId="23" priority="11" operator="containsText" text="Favorable ">
      <formula>NOT(ISERROR(SEARCH("Favorable ",G35)))</formula>
    </cfRule>
  </conditionalFormatting>
  <conditionalFormatting sqref="G50">
    <cfRule type="containsText" dxfId="22" priority="24" operator="containsText" text="Favorable">
      <formula>NOT(ISERROR(SEARCH("Favorable",G50)))</formula>
    </cfRule>
    <cfRule type="containsText" dxfId="21" priority="25" operator="containsText" text="Point de vigilance">
      <formula>NOT(ISERROR(SEARCH("Point de vigilance",G50)))</formula>
    </cfRule>
    <cfRule type="containsText" dxfId="20" priority="26" operator="containsText" text="Favorable ">
      <formula>NOT(ISERROR(SEARCH("Favorable ",G50)))</formula>
    </cfRule>
  </conditionalFormatting>
  <conditionalFormatting sqref="G52:G63">
    <cfRule type="containsText" dxfId="19" priority="6" operator="containsText" text="Favorable">
      <formula>NOT(ISERROR(SEARCH("Favorable",G52)))</formula>
    </cfRule>
    <cfRule type="containsText" dxfId="18" priority="7" operator="containsText" text="Point de vigilance">
      <formula>NOT(ISERROR(SEARCH("Point de vigilance",G52)))</formula>
    </cfRule>
    <cfRule type="containsText" dxfId="17" priority="8" operator="containsText" text="Favorable ">
      <formula>NOT(ISERROR(SEARCH("Favorable ",G52)))</formula>
    </cfRule>
  </conditionalFormatting>
  <conditionalFormatting sqref="G65">
    <cfRule type="containsText" dxfId="16" priority="21" operator="containsText" text="Favorable">
      <formula>NOT(ISERROR(SEARCH("Favorable",G65)))</formula>
    </cfRule>
    <cfRule type="containsText" dxfId="15" priority="22" operator="containsText" text="Point de vigilance">
      <formula>NOT(ISERROR(SEARCH("Point de vigilance",G65)))</formula>
    </cfRule>
    <cfRule type="containsText" dxfId="14" priority="23" operator="containsText" text="Favorable ">
      <formula>NOT(ISERROR(SEARCH("Favorable ",G65)))</formula>
    </cfRule>
  </conditionalFormatting>
  <conditionalFormatting sqref="G67:G75">
    <cfRule type="containsText" dxfId="13" priority="3" operator="containsText" text="Favorable">
      <formula>NOT(ISERROR(SEARCH("Favorable",G67)))</formula>
    </cfRule>
    <cfRule type="containsText" dxfId="12" priority="4" operator="containsText" text="Point de vigilance">
      <formula>NOT(ISERROR(SEARCH("Point de vigilance",G67)))</formula>
    </cfRule>
    <cfRule type="containsText" dxfId="11" priority="5" operator="containsText" text="Favorable ">
      <formula>NOT(ISERROR(SEARCH("Favorable ",G67)))</formula>
    </cfRule>
  </conditionalFormatting>
  <conditionalFormatting sqref="G77">
    <cfRule type="containsText" dxfId="10" priority="15" operator="containsText" text="Favorable">
      <formula>NOT(ISERROR(SEARCH("Favorable",G77)))</formula>
    </cfRule>
    <cfRule type="containsText" dxfId="9" priority="16" operator="containsText" text="Point de vigilance">
      <formula>NOT(ISERROR(SEARCH("Point de vigilance",G77)))</formula>
    </cfRule>
    <cfRule type="containsText" dxfId="8" priority="17" operator="containsText" text="Favorable ">
      <formula>NOT(ISERROR(SEARCH("Favorable ",G77)))</formula>
    </cfRule>
  </conditionalFormatting>
  <dataValidations count="2">
    <dataValidation type="list" allowBlank="1" showInputMessage="1" showErrorMessage="1" sqref="D5:D19 D35:D50 D52:D65 D67:D77 D21:D33" xr:uid="{8A139414-10FA-4B97-B7E7-BE377E2C1DD5}">
      <formula1>"Oui,Partiellement,Non,Je ne sais pas,Non concerné"</formula1>
    </dataValidation>
    <dataValidation type="list" allowBlank="1" showInputMessage="1" showErrorMessage="1" sqref="E5:E19 E21:E33 E52:E65 E67:E77 E35:E50" xr:uid="{6689AFF3-29E2-46DE-927D-2D50FBD819E2}">
      <formula1>"1,2,3,4"</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1FFAE-03DC-4C07-9259-8C52F0F9C202}">
  <dimension ref="A1:H42"/>
  <sheetViews>
    <sheetView zoomScaleNormal="100" workbookViewId="0">
      <selection activeCell="F12" sqref="F12:H15"/>
    </sheetView>
  </sheetViews>
  <sheetFormatPr baseColWidth="10" defaultRowHeight="21.5" x14ac:dyDescent="0.9"/>
  <cols>
    <col min="1" max="1" width="4.7109375" customWidth="1"/>
    <col min="2" max="2" width="36.640625" customWidth="1"/>
    <col min="3" max="3" width="20.640625" customWidth="1"/>
    <col min="4" max="4" width="22.85546875" customWidth="1"/>
    <col min="5" max="5" width="8.0703125" customWidth="1"/>
    <col min="6" max="6" width="27.0703125" customWidth="1"/>
    <col min="10" max="10" width="26.42578125" customWidth="1"/>
  </cols>
  <sheetData>
    <row r="1" spans="1:8" x14ac:dyDescent="0.9">
      <c r="A1" s="2" t="s">
        <v>117</v>
      </c>
    </row>
    <row r="3" spans="1:8" x14ac:dyDescent="0.9">
      <c r="B3" s="26" t="s">
        <v>211</v>
      </c>
      <c r="C3" s="25" t="str">
        <f>IF('Fiche projet'!C4="","",'Fiche projet'!C4)</f>
        <v/>
      </c>
    </row>
    <row r="4" spans="1:8" x14ac:dyDescent="0.9">
      <c r="B4" s="15" t="s">
        <v>212</v>
      </c>
      <c r="C4" s="25" t="str">
        <f>IF('Diagnostic du projet'!G1="","",'Diagnostic du projet'!G1)</f>
        <v/>
      </c>
      <c r="D4" s="1"/>
      <c r="E4" s="1"/>
      <c r="F4" s="1"/>
      <c r="G4" s="1"/>
    </row>
    <row r="5" spans="1:8" x14ac:dyDescent="0.9">
      <c r="B5" s="15" t="s">
        <v>208</v>
      </c>
      <c r="C5" s="25" t="str">
        <f>IF('Diagnostic du projet'!G2="","",'Diagnostic du projet'!G2)</f>
        <v/>
      </c>
      <c r="D5" s="1"/>
      <c r="E5" s="1"/>
      <c r="F5" s="1"/>
      <c r="G5" s="1"/>
    </row>
    <row r="6" spans="1:8" x14ac:dyDescent="0.9">
      <c r="C6" s="1"/>
      <c r="D6" s="1"/>
      <c r="E6" s="1"/>
      <c r="F6" s="1"/>
      <c r="G6" s="1"/>
    </row>
    <row r="7" spans="1:8" x14ac:dyDescent="0.9">
      <c r="B7" s="8" t="s">
        <v>213</v>
      </c>
      <c r="C7" s="34" t="str">
        <f>IF(COUNT(C12:C16)=0,"",AVERAGE(C12:C16))</f>
        <v/>
      </c>
    </row>
    <row r="8" spans="1:8" x14ac:dyDescent="0.9">
      <c r="B8" s="27"/>
      <c r="C8" s="13" t="str">
        <f>IF(C7="","",IF(C7&gt;=75%,"Favorable",IF(C7&gt;=50%,"Améliorations possibles","Point de vigilance")))</f>
        <v/>
      </c>
    </row>
    <row r="10" spans="1:8" x14ac:dyDescent="0.9">
      <c r="B10" s="8" t="s">
        <v>215</v>
      </c>
    </row>
    <row r="11" spans="1:8" x14ac:dyDescent="0.9">
      <c r="B11" s="28" t="s">
        <v>216</v>
      </c>
      <c r="C11" s="28" t="s">
        <v>217</v>
      </c>
      <c r="D11" s="28" t="s">
        <v>214</v>
      </c>
      <c r="F11" s="35" t="s">
        <v>219</v>
      </c>
      <c r="G11" s="32"/>
      <c r="H11" s="33"/>
    </row>
    <row r="12" spans="1:8" x14ac:dyDescent="0.9">
      <c r="B12" s="29" t="s">
        <v>4</v>
      </c>
      <c r="C12" s="31" t="str">
        <f>IF('Diagnostic du projet'!F19="","",'Diagnostic du projet'!F19)</f>
        <v/>
      </c>
      <c r="D12" s="31" t="str">
        <f>IF('Diagnostic du projet'!G19="","",'Diagnostic du projet'!G19)</f>
        <v/>
      </c>
      <c r="F12" s="132"/>
      <c r="G12" s="133"/>
      <c r="H12" s="134"/>
    </row>
    <row r="13" spans="1:8" x14ac:dyDescent="0.9">
      <c r="B13" s="30" t="s">
        <v>7</v>
      </c>
      <c r="C13" s="31" t="str">
        <f>IF('Diagnostic du projet'!F33="","",'Diagnostic du projet'!F33)</f>
        <v/>
      </c>
      <c r="D13" s="31" t="str">
        <f>IF('Diagnostic du projet'!G33="","",'Diagnostic du projet'!G33)</f>
        <v/>
      </c>
      <c r="F13" s="132"/>
      <c r="G13" s="133"/>
      <c r="H13" s="134"/>
    </row>
    <row r="14" spans="1:8" x14ac:dyDescent="0.9">
      <c r="B14" s="30" t="s">
        <v>8</v>
      </c>
      <c r="C14" s="31" t="str">
        <f>IF('Diagnostic du projet'!F50="","",'Diagnostic du projet'!F50)</f>
        <v/>
      </c>
      <c r="D14" s="31" t="str">
        <f>IF('Diagnostic du projet'!G50="","",'Diagnostic du projet'!G50)</f>
        <v/>
      </c>
      <c r="F14" s="132"/>
      <c r="G14" s="133"/>
      <c r="H14" s="134"/>
    </row>
    <row r="15" spans="1:8" x14ac:dyDescent="0.9">
      <c r="B15" s="30" t="s">
        <v>218</v>
      </c>
      <c r="C15" s="31" t="str">
        <f>IF('Diagnostic du projet'!F65="","",'Diagnostic du projet'!F65)</f>
        <v/>
      </c>
      <c r="D15" s="31" t="str">
        <f>IF('Diagnostic du projet'!G65="","",'Diagnostic du projet'!G65)</f>
        <v/>
      </c>
      <c r="F15" s="135"/>
      <c r="G15" s="136"/>
      <c r="H15" s="137"/>
    </row>
    <row r="16" spans="1:8" x14ac:dyDescent="0.9">
      <c r="B16" s="30" t="s">
        <v>99</v>
      </c>
      <c r="C16" s="31" t="str">
        <f>IF('Diagnostic du projet'!F77="","",'Diagnostic du projet'!F77)</f>
        <v/>
      </c>
      <c r="D16" s="31" t="str">
        <f>IF('Diagnostic du projet'!G77="","",'Diagnostic du projet'!G77)</f>
        <v/>
      </c>
    </row>
    <row r="17" spans="2:4" x14ac:dyDescent="0.9">
      <c r="B17" s="62"/>
      <c r="C17" s="23"/>
      <c r="D17" s="23"/>
    </row>
    <row r="18" spans="2:4" x14ac:dyDescent="0.9">
      <c r="B18" s="90" t="s">
        <v>513</v>
      </c>
      <c r="C18" s="90"/>
      <c r="D18" s="90"/>
    </row>
    <row r="19" spans="2:4" x14ac:dyDescent="0.9">
      <c r="B19" s="1" t="str" cm="1">
        <f t="array" ref="B19">IFERROR(_xlfn._xlws.FILTER('Diagnostic du projet'!B5:B100&amp;" – "&amp;'Diagnostic du projet'!C5:C100,'Diagnostic du projet'!D5:D100="Je ne sais pas"),"")</f>
        <v/>
      </c>
    </row>
    <row r="20" spans="2:4" x14ac:dyDescent="0.9">
      <c r="B20" s="1"/>
    </row>
    <row r="21" spans="2:4" x14ac:dyDescent="0.9">
      <c r="B21" s="1"/>
    </row>
    <row r="22" spans="2:4" x14ac:dyDescent="0.9">
      <c r="B22" s="1"/>
    </row>
    <row r="23" spans="2:4" x14ac:dyDescent="0.9">
      <c r="B23" s="1"/>
    </row>
    <row r="24" spans="2:4" x14ac:dyDescent="0.9">
      <c r="B24" s="1"/>
    </row>
    <row r="25" spans="2:4" x14ac:dyDescent="0.9">
      <c r="B25" s="1"/>
    </row>
    <row r="26" spans="2:4" x14ac:dyDescent="0.9">
      <c r="B26" s="1"/>
    </row>
    <row r="27" spans="2:4" x14ac:dyDescent="0.9">
      <c r="B27" s="1"/>
    </row>
    <row r="28" spans="2:4" x14ac:dyDescent="0.9">
      <c r="B28" s="1"/>
    </row>
    <row r="29" spans="2:4" x14ac:dyDescent="0.9">
      <c r="B29" s="1"/>
    </row>
    <row r="30" spans="2:4" x14ac:dyDescent="0.9">
      <c r="B30" s="1"/>
    </row>
    <row r="31" spans="2:4" x14ac:dyDescent="0.9">
      <c r="B31" s="1"/>
    </row>
    <row r="32" spans="2:4" x14ac:dyDescent="0.9">
      <c r="B32" s="1"/>
    </row>
    <row r="33" spans="2:2" x14ac:dyDescent="0.9">
      <c r="B33" s="1"/>
    </row>
    <row r="34" spans="2:2" x14ac:dyDescent="0.9">
      <c r="B34" s="1"/>
    </row>
    <row r="35" spans="2:2" x14ac:dyDescent="0.9">
      <c r="B35" s="1"/>
    </row>
    <row r="36" spans="2:2" x14ac:dyDescent="0.9">
      <c r="B36" s="1"/>
    </row>
    <row r="37" spans="2:2" x14ac:dyDescent="0.9">
      <c r="B37" s="1"/>
    </row>
    <row r="38" spans="2:2" x14ac:dyDescent="0.9">
      <c r="B38" s="1"/>
    </row>
    <row r="39" spans="2:2" x14ac:dyDescent="0.9">
      <c r="B39" s="1"/>
    </row>
    <row r="40" spans="2:2" x14ac:dyDescent="0.9">
      <c r="B40" s="1"/>
    </row>
    <row r="41" spans="2:2" x14ac:dyDescent="0.9">
      <c r="B41" s="1"/>
    </row>
    <row r="42" spans="2:2" x14ac:dyDescent="0.9">
      <c r="B42" s="1"/>
    </row>
  </sheetData>
  <sheetProtection algorithmName="SHA-512" hashValue="j0jow+wFXnBfWI/duO1E2vss/lgwsH5i5qqFTKsmohjuyqgfz5dky9nC8Uh8Cu5ZbisbAR+GrgRCgMJEo2W/Nw==" saltValue="UQ8VZWYHstxYApWF5VMZTQ==" spinCount="100000" sheet="1" objects="1" scenarios="1"/>
  <mergeCells count="2">
    <mergeCell ref="F12:H15"/>
    <mergeCell ref="B18:D18"/>
  </mergeCells>
  <conditionalFormatting sqref="C1:C17 G11 C19 C29:C1048576">
    <cfRule type="containsText" dxfId="7" priority="1" operator="containsText" text="Point de vigilance">
      <formula>NOT(ISERROR(SEARCH("Point de vigilance",C1)))</formula>
    </cfRule>
    <cfRule type="containsText" dxfId="6" priority="2" operator="containsText" text="Point de vigilance">
      <formula>NOT(ISERROR(SEARCH("Point de vigilance",C1)))</formula>
    </cfRule>
    <cfRule type="containsText" dxfId="5" priority="3" operator="containsText" text="Améliorations possibles">
      <formula>NOT(ISERROR(SEARCH("Améliorations possibles",C1)))</formula>
    </cfRule>
  </conditionalFormatting>
  <conditionalFormatting sqref="C1:D17 G11:H11 C19:D19 C29:D1048576 H20:H22">
    <cfRule type="containsText" dxfId="4" priority="4" operator="containsText" text="Favorable">
      <formula>NOT(ISERROR(SEARCH("Favorable",C1)))</formula>
    </cfRule>
  </conditionalFormatting>
  <conditionalFormatting sqref="D1:D17 H11 D19 H20:H22 D29:D1048576">
    <cfRule type="containsText" dxfId="3" priority="5" operator="containsText" text="Point de vigilance">
      <formula>NOT(ISERROR(SEARCH("Point de vigilance",D1)))</formula>
    </cfRule>
    <cfRule type="containsText" dxfId="2" priority="6" operator="containsText" text="Point de vigilance">
      <formula>NOT(ISERROR(SEARCH("Point de vigilance",D1)))</formula>
    </cfRule>
    <cfRule type="containsText" dxfId="1" priority="7" operator="containsText" text="Point de vigilance">
      <formula>NOT(ISERROR(SEARCH("Point de vigilance",D1)))</formula>
    </cfRule>
    <cfRule type="containsText" dxfId="0" priority="8" operator="containsText" text="Améliorations possibles">
      <formula>NOT(ISERROR(SEARCH("Améliorations possibles",D1)))</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ED6D6-0486-45FD-A6EB-1FB98D34BC0A}">
  <dimension ref="A1:K4"/>
  <sheetViews>
    <sheetView zoomScale="80" zoomScaleNormal="80" workbookViewId="0">
      <selection activeCell="A4" sqref="A4"/>
    </sheetView>
  </sheetViews>
  <sheetFormatPr baseColWidth="10" defaultRowHeight="20" x14ac:dyDescent="0.85"/>
  <cols>
    <col min="1" max="1" width="39.140625" style="56" customWidth="1"/>
    <col min="2" max="2" width="2.5703125" style="5" bestFit="1" customWidth="1"/>
    <col min="3" max="3" width="19.85546875" style="5" customWidth="1"/>
    <col min="4" max="4" width="43.85546875" style="9" customWidth="1"/>
    <col min="5" max="5" width="71" style="57" customWidth="1"/>
    <col min="6" max="6" width="132.2109375" style="9" customWidth="1"/>
    <col min="7" max="7" width="32" style="9" customWidth="1"/>
    <col min="8" max="8" width="12.140625" style="5" customWidth="1"/>
    <col min="9" max="9" width="12.35546875" style="5" customWidth="1"/>
    <col min="10" max="16384" width="10.85546875" style="1"/>
  </cols>
  <sheetData>
    <row r="1" spans="1:11" customFormat="1" ht="21.5" x14ac:dyDescent="0.9">
      <c r="A1" s="2" t="s">
        <v>117</v>
      </c>
      <c r="B1" s="15"/>
      <c r="C1" s="15"/>
      <c r="D1" s="54"/>
      <c r="E1" s="57"/>
      <c r="F1" s="20"/>
      <c r="G1" s="20"/>
      <c r="H1" s="55"/>
      <c r="I1" s="55"/>
    </row>
    <row r="2" spans="1:11" customFormat="1" ht="21.5" x14ac:dyDescent="0.9">
      <c r="A2" s="1"/>
      <c r="B2" s="15"/>
      <c r="C2" s="15"/>
      <c r="D2" s="9"/>
      <c r="E2" s="57"/>
      <c r="F2" s="20"/>
      <c r="G2" s="20"/>
      <c r="H2" s="53"/>
      <c r="I2" s="53"/>
      <c r="J2" s="1"/>
      <c r="K2" s="1"/>
    </row>
    <row r="3" spans="1:11" customFormat="1" ht="40" x14ac:dyDescent="0.9">
      <c r="A3" s="8" t="s">
        <v>3</v>
      </c>
      <c r="B3" s="8" t="s">
        <v>26</v>
      </c>
      <c r="C3" s="11" t="s">
        <v>485</v>
      </c>
      <c r="D3" s="11" t="s">
        <v>486</v>
      </c>
      <c r="E3" s="11" t="s">
        <v>416</v>
      </c>
      <c r="F3" s="11" t="s">
        <v>497</v>
      </c>
      <c r="G3" s="11" t="s">
        <v>525</v>
      </c>
      <c r="H3" s="11" t="s">
        <v>116</v>
      </c>
      <c r="I3" s="11" t="s">
        <v>11</v>
      </c>
    </row>
    <row r="4" spans="1:11" x14ac:dyDescent="0.85">
      <c r="A4" s="56" t="str" cm="1">
        <f t="array" ref="A4">_xlfn._xlws.FILTER(IF('Tous les leviers'!A5:K499="","",'Tous les leviers'!A5:K499),('Tous les leviers'!C5:C499="Non")+('Tous les leviers'!C5:C499="Partiellement"),"")</f>
        <v/>
      </c>
    </row>
  </sheetData>
  <sheetProtection algorithmName="SHA-512" hashValue="Z/HcwYysmH6ZS7JISjzVOxHvKA86aY4RhOKQ70gsSpkFSXwrYoWsbKVgcrr19dFkoAjwFiLykgGGXjMBLHF8RA==" saltValue="kFwaz4M/eMuvuedmjSJJFw=="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FB040-86AF-4077-8419-2E9759080A3E}">
  <dimension ref="A1:K200"/>
  <sheetViews>
    <sheetView zoomScale="80" zoomScaleNormal="80" workbookViewId="0">
      <pane ySplit="3" topLeftCell="A4" activePane="bottomLeft" state="frozen"/>
      <selection pane="bottomLeft" activeCell="G5" sqref="G5"/>
    </sheetView>
  </sheetViews>
  <sheetFormatPr baseColWidth="10" defaultRowHeight="21.5" x14ac:dyDescent="0.9"/>
  <cols>
    <col min="1" max="1" width="23.5" style="17" customWidth="1"/>
    <col min="2" max="2" width="10.92578125" style="15" customWidth="1"/>
    <col min="3" max="3" width="10.78515625" style="15" customWidth="1"/>
    <col min="4" max="4" width="40.85546875" style="54" customWidth="1"/>
    <col min="5" max="5" width="65.35546875" style="57" customWidth="1"/>
    <col min="6" max="6" width="84.92578125" style="20" customWidth="1"/>
    <col min="7" max="7" width="15.140625" style="20" customWidth="1"/>
    <col min="8" max="8" width="10.640625" style="55" customWidth="1"/>
    <col min="9" max="9" width="10.85546875" style="55"/>
    <col min="11" max="11" width="49.140625" customWidth="1"/>
  </cols>
  <sheetData>
    <row r="1" spans="1:11" x14ac:dyDescent="0.9">
      <c r="A1" s="2" t="s">
        <v>117</v>
      </c>
      <c r="H1" s="63"/>
      <c r="I1" s="63"/>
    </row>
    <row r="2" spans="1:11" ht="30.5" customHeight="1" x14ac:dyDescent="0.9">
      <c r="A2" s="138" t="s">
        <v>548</v>
      </c>
      <c r="B2" s="138"/>
      <c r="C2" s="138"/>
      <c r="D2" s="138"/>
      <c r="H2" s="64"/>
      <c r="I2" s="64"/>
      <c r="J2" s="1"/>
      <c r="K2" s="1"/>
    </row>
    <row r="3" spans="1:11" ht="36" customHeight="1" x14ac:dyDescent="0.9">
      <c r="A3" s="11" t="s">
        <v>3</v>
      </c>
      <c r="B3" s="8" t="s">
        <v>26</v>
      </c>
      <c r="C3" s="11" t="s">
        <v>485</v>
      </c>
      <c r="D3" s="11" t="s">
        <v>520</v>
      </c>
      <c r="E3" s="11" t="s">
        <v>416</v>
      </c>
      <c r="F3" s="11" t="s">
        <v>497</v>
      </c>
      <c r="G3" s="11" t="s">
        <v>525</v>
      </c>
      <c r="H3" s="65" t="s">
        <v>116</v>
      </c>
      <c r="I3" s="65" t="s">
        <v>11</v>
      </c>
    </row>
    <row r="4" spans="1:11" x14ac:dyDescent="0.9">
      <c r="A4" s="130" t="s">
        <v>4</v>
      </c>
      <c r="B4" s="130"/>
      <c r="C4" s="130"/>
      <c r="D4" s="130"/>
      <c r="E4" s="130"/>
      <c r="F4" s="130"/>
      <c r="G4" s="130"/>
      <c r="H4" s="130"/>
      <c r="I4" s="130"/>
    </row>
    <row r="5" spans="1:11" ht="190" customHeight="1" x14ac:dyDescent="0.9">
      <c r="A5" s="139" t="s">
        <v>4</v>
      </c>
      <c r="B5" s="10" t="s">
        <v>31</v>
      </c>
      <c r="C5" s="10" t="str">
        <f>IF(_xlfn.XLOOKUP(B5,'Diagnostic du projet'!B:B,'Diagnostic du projet'!D:D,"")="","",_xlfn.XLOOKUP(B5,'Diagnostic du projet'!B:B,'Diagnostic du projet'!D:D,""))</f>
        <v/>
      </c>
      <c r="D5" s="140" t="s">
        <v>131</v>
      </c>
      <c r="E5" s="141" t="s">
        <v>264</v>
      </c>
      <c r="F5" s="20" t="s">
        <v>498</v>
      </c>
      <c r="G5" s="76" t="s">
        <v>537</v>
      </c>
      <c r="H5" s="63"/>
      <c r="I5" s="63"/>
    </row>
    <row r="6" spans="1:11" ht="190" customHeight="1" x14ac:dyDescent="0.9">
      <c r="A6" s="139"/>
      <c r="B6" s="10" t="s">
        <v>31</v>
      </c>
      <c r="C6" s="10" t="str">
        <f>IF(_xlfn.XLOOKUP(B6,'Diagnostic du projet'!B:B,'Diagnostic du projet'!D:D,"")="","",_xlfn.XLOOKUP(B6,'Diagnostic du projet'!B:B,'Diagnostic du projet'!D:D,""))</f>
        <v/>
      </c>
      <c r="D6" s="140"/>
      <c r="E6" s="141"/>
      <c r="F6" s="20" t="s">
        <v>265</v>
      </c>
      <c r="G6" s="76" t="s">
        <v>537</v>
      </c>
      <c r="H6" s="63"/>
      <c r="I6" s="63"/>
    </row>
    <row r="7" spans="1:11" ht="200" customHeight="1" x14ac:dyDescent="0.9">
      <c r="A7" s="139" t="s">
        <v>4</v>
      </c>
      <c r="B7" s="10" t="s">
        <v>32</v>
      </c>
      <c r="C7" s="10" t="str">
        <f>IF(_xlfn.XLOOKUP(B7,'Diagnostic du projet'!B:B,'Diagnostic du projet'!D:D,"")="","",_xlfn.XLOOKUP(B7,'Diagnostic du projet'!B:B,'Diagnostic du projet'!D:D,""))</f>
        <v/>
      </c>
      <c r="D7" s="140" t="s">
        <v>119</v>
      </c>
      <c r="E7" s="141" t="s">
        <v>266</v>
      </c>
      <c r="F7" s="20" t="s">
        <v>269</v>
      </c>
      <c r="G7" s="76" t="s">
        <v>537</v>
      </c>
      <c r="H7" s="63"/>
      <c r="I7" s="63"/>
      <c r="J7" s="1"/>
    </row>
    <row r="8" spans="1:11" ht="61.5" customHeight="1" x14ac:dyDescent="0.9">
      <c r="A8" s="139"/>
      <c r="B8" s="10" t="s">
        <v>32</v>
      </c>
      <c r="C8" s="10" t="str">
        <f>IF(_xlfn.XLOOKUP(B8,'Diagnostic du projet'!B:B,'Diagnostic du projet'!D:D,"")="","",_xlfn.XLOOKUP(B8,'Diagnostic du projet'!B:B,'Diagnostic du projet'!D:D,""))</f>
        <v/>
      </c>
      <c r="D8" s="140"/>
      <c r="E8" s="141"/>
      <c r="F8" s="20" t="s">
        <v>270</v>
      </c>
      <c r="G8" s="76" t="s">
        <v>537</v>
      </c>
      <c r="H8" s="63"/>
      <c r="I8" s="63"/>
      <c r="J8" s="1"/>
      <c r="K8" s="1"/>
    </row>
    <row r="9" spans="1:11" ht="61.5" customHeight="1" x14ac:dyDescent="0.9">
      <c r="A9" s="139"/>
      <c r="B9" s="10" t="s">
        <v>32</v>
      </c>
      <c r="C9" s="10" t="str">
        <f>IF(_xlfn.XLOOKUP(B9,'Diagnostic du projet'!B:B,'Diagnostic du projet'!D:D,"")="","",_xlfn.XLOOKUP(B9,'Diagnostic du projet'!B:B,'Diagnostic du projet'!D:D,""))</f>
        <v/>
      </c>
      <c r="D9" s="140"/>
      <c r="E9" s="141"/>
      <c r="F9" s="20" t="s">
        <v>267</v>
      </c>
      <c r="G9" s="76" t="s">
        <v>537</v>
      </c>
      <c r="H9" s="63"/>
      <c r="I9" s="63"/>
      <c r="J9" s="1"/>
      <c r="K9" s="1"/>
    </row>
    <row r="10" spans="1:11" ht="200" customHeight="1" x14ac:dyDescent="0.9">
      <c r="A10" s="139" t="s">
        <v>4</v>
      </c>
      <c r="B10" s="10" t="s">
        <v>33</v>
      </c>
      <c r="C10" s="10" t="str">
        <f>IF(_xlfn.XLOOKUP(B10,'Diagnostic du projet'!B:B,'Diagnostic du projet'!D:D,"")="","",_xlfn.XLOOKUP(B10,'Diagnostic du projet'!B:B,'Diagnostic du projet'!D:D,""))</f>
        <v/>
      </c>
      <c r="D10" s="140" t="s">
        <v>120</v>
      </c>
      <c r="E10" s="141" t="s">
        <v>268</v>
      </c>
      <c r="F10" s="20" t="s">
        <v>271</v>
      </c>
      <c r="H10" s="63"/>
      <c r="I10" s="63"/>
      <c r="J10" s="1"/>
      <c r="K10" s="1"/>
    </row>
    <row r="11" spans="1:11" ht="128.5" customHeight="1" x14ac:dyDescent="0.9">
      <c r="A11" s="139"/>
      <c r="B11" s="10" t="s">
        <v>33</v>
      </c>
      <c r="C11" s="10" t="str">
        <f>IF(_xlfn.XLOOKUP(B11,'Diagnostic du projet'!B:B,'Diagnostic du projet'!D:D,"")="","",_xlfn.XLOOKUP(B11,'Diagnostic du projet'!B:B,'Diagnostic du projet'!D:D,""))</f>
        <v/>
      </c>
      <c r="D11" s="140"/>
      <c r="E11" s="141"/>
      <c r="F11" s="20" t="s">
        <v>272</v>
      </c>
      <c r="G11" s="76" t="s">
        <v>536</v>
      </c>
      <c r="H11" s="63"/>
      <c r="I11" s="63"/>
      <c r="J11" s="1"/>
      <c r="K11" s="1"/>
    </row>
    <row r="12" spans="1:11" ht="61.5" customHeight="1" x14ac:dyDescent="0.9">
      <c r="A12" s="139"/>
      <c r="B12" s="10" t="s">
        <v>33</v>
      </c>
      <c r="C12" s="10" t="str">
        <f>IF(_xlfn.XLOOKUP(B12,'Diagnostic du projet'!B:B,'Diagnostic du projet'!D:D,"")="","",_xlfn.XLOOKUP(B12,'Diagnostic du projet'!B:B,'Diagnostic du projet'!D:D,""))</f>
        <v/>
      </c>
      <c r="D12" s="140"/>
      <c r="E12" s="141"/>
      <c r="F12" s="20" t="s">
        <v>274</v>
      </c>
      <c r="G12" s="76" t="s">
        <v>537</v>
      </c>
      <c r="H12" s="63"/>
      <c r="I12" s="63"/>
      <c r="J12" s="1"/>
      <c r="K12" s="1"/>
    </row>
    <row r="13" spans="1:11" ht="61.5" customHeight="1" x14ac:dyDescent="0.9">
      <c r="A13" s="139"/>
      <c r="B13" s="10" t="s">
        <v>33</v>
      </c>
      <c r="C13" s="10" t="str">
        <f>IF(_xlfn.XLOOKUP(B13,'Diagnostic du projet'!B:B,'Diagnostic du projet'!D:D,"")="","",_xlfn.XLOOKUP(B13,'Diagnostic du projet'!B:B,'Diagnostic du projet'!D:D,""))</f>
        <v/>
      </c>
      <c r="D13" s="140"/>
      <c r="E13" s="141"/>
      <c r="F13" s="20" t="s">
        <v>273</v>
      </c>
      <c r="H13" s="63"/>
      <c r="I13" s="63"/>
      <c r="J13" s="1"/>
      <c r="K13" s="1"/>
    </row>
    <row r="14" spans="1:11" ht="140" customHeight="1" x14ac:dyDescent="0.9">
      <c r="A14" s="139" t="s">
        <v>4</v>
      </c>
      <c r="B14" s="10" t="s">
        <v>34</v>
      </c>
      <c r="C14" s="10" t="str">
        <f>IF(_xlfn.XLOOKUP(B14,'Diagnostic du projet'!B:B,'Diagnostic du projet'!D:D,"")="","",_xlfn.XLOOKUP(B14,'Diagnostic du projet'!B:B,'Diagnostic du projet'!D:D,""))</f>
        <v/>
      </c>
      <c r="D14" s="140" t="s">
        <v>121</v>
      </c>
      <c r="E14" s="141" t="s">
        <v>275</v>
      </c>
      <c r="F14" s="20" t="s">
        <v>499</v>
      </c>
      <c r="G14" s="76" t="s">
        <v>536</v>
      </c>
      <c r="H14" s="63"/>
      <c r="I14" s="63"/>
      <c r="J14" s="1"/>
      <c r="K14" s="1"/>
    </row>
    <row r="15" spans="1:11" ht="60" customHeight="1" x14ac:dyDescent="0.9">
      <c r="A15" s="139"/>
      <c r="B15" s="10" t="s">
        <v>34</v>
      </c>
      <c r="C15" s="10" t="str">
        <f>IF(_xlfn.XLOOKUP(B15,'Diagnostic du projet'!B:B,'Diagnostic du projet'!D:D,"")="","",_xlfn.XLOOKUP(B15,'Diagnostic du projet'!B:B,'Diagnostic du projet'!D:D,""))</f>
        <v/>
      </c>
      <c r="D15" s="140"/>
      <c r="E15" s="141"/>
      <c r="F15" s="20" t="s">
        <v>276</v>
      </c>
      <c r="H15" s="63"/>
      <c r="I15" s="63"/>
      <c r="J15" s="1"/>
      <c r="K15" s="1"/>
    </row>
    <row r="16" spans="1:11" ht="67.5" customHeight="1" x14ac:dyDescent="0.9">
      <c r="A16" s="139"/>
      <c r="B16" s="10" t="s">
        <v>34</v>
      </c>
      <c r="C16" s="10" t="str">
        <f>IF(_xlfn.XLOOKUP(B16,'Diagnostic du projet'!B:B,'Diagnostic du projet'!D:D,"")="","",_xlfn.XLOOKUP(B16,'Diagnostic du projet'!B:B,'Diagnostic du projet'!D:D,""))</f>
        <v/>
      </c>
      <c r="D16" s="140"/>
      <c r="E16" s="141"/>
      <c r="F16" s="20" t="s">
        <v>500</v>
      </c>
      <c r="G16" s="76" t="s">
        <v>537</v>
      </c>
      <c r="H16" s="63"/>
      <c r="I16" s="63"/>
      <c r="J16" s="1"/>
      <c r="K16" s="1"/>
    </row>
    <row r="17" spans="1:11" ht="200" customHeight="1" x14ac:dyDescent="0.9">
      <c r="A17" s="139" t="s">
        <v>4</v>
      </c>
      <c r="B17" s="10" t="s">
        <v>35</v>
      </c>
      <c r="C17" s="10" t="str">
        <f>IF(_xlfn.XLOOKUP(B17,'Diagnostic du projet'!B:B,'Diagnostic du projet'!D:D,"")="","",_xlfn.XLOOKUP(B17,'Diagnostic du projet'!B:B,'Diagnostic du projet'!D:D,""))</f>
        <v/>
      </c>
      <c r="D17" s="140" t="s">
        <v>122</v>
      </c>
      <c r="E17" s="141" t="s">
        <v>277</v>
      </c>
      <c r="F17" s="20" t="s">
        <v>278</v>
      </c>
      <c r="H17" s="63"/>
      <c r="I17" s="63"/>
      <c r="J17" s="1"/>
      <c r="K17" s="1"/>
    </row>
    <row r="18" spans="1:11" ht="83" customHeight="1" x14ac:dyDescent="0.9">
      <c r="A18" s="139"/>
      <c r="B18" s="10" t="s">
        <v>35</v>
      </c>
      <c r="C18" s="10" t="str">
        <f>IF(_xlfn.XLOOKUP(B18,'Diagnostic du projet'!B:B,'Diagnostic du projet'!D:D,"")="","",_xlfn.XLOOKUP(B18,'Diagnostic du projet'!B:B,'Diagnostic du projet'!D:D,""))</f>
        <v/>
      </c>
      <c r="D18" s="140"/>
      <c r="E18" s="141"/>
      <c r="F18" s="20" t="s">
        <v>488</v>
      </c>
      <c r="H18" s="63"/>
      <c r="I18" s="63"/>
      <c r="J18" s="1"/>
      <c r="K18" s="1"/>
    </row>
    <row r="19" spans="1:11" ht="160" customHeight="1" x14ac:dyDescent="0.9">
      <c r="A19" s="139" t="s">
        <v>4</v>
      </c>
      <c r="B19" s="10" t="s">
        <v>36</v>
      </c>
      <c r="C19" s="10" t="str">
        <f>IF(_xlfn.XLOOKUP(B19,'Diagnostic du projet'!B:B,'Diagnostic du projet'!D:D,"")="","",_xlfn.XLOOKUP(B19,'Diagnostic du projet'!B:B,'Diagnostic du projet'!D:D,""))</f>
        <v/>
      </c>
      <c r="D19" s="140" t="s">
        <v>123</v>
      </c>
      <c r="E19" s="141" t="s">
        <v>279</v>
      </c>
      <c r="F19" s="20" t="s">
        <v>280</v>
      </c>
      <c r="H19" s="63"/>
      <c r="I19" s="63"/>
      <c r="J19" s="1"/>
      <c r="K19" s="1"/>
    </row>
    <row r="20" spans="1:11" ht="77" customHeight="1" x14ac:dyDescent="0.9">
      <c r="A20" s="139"/>
      <c r="B20" s="10" t="s">
        <v>36</v>
      </c>
      <c r="C20" s="10" t="str">
        <f>IF(_xlfn.XLOOKUP(B20,'Diagnostic du projet'!B:B,'Diagnostic du projet'!D:D,"")="","",_xlfn.XLOOKUP(B20,'Diagnostic du projet'!B:B,'Diagnostic du projet'!D:D,""))</f>
        <v/>
      </c>
      <c r="D20" s="140"/>
      <c r="E20" s="141"/>
      <c r="F20" s="20" t="s">
        <v>281</v>
      </c>
      <c r="H20" s="63"/>
      <c r="I20" s="63"/>
      <c r="J20" s="1"/>
      <c r="K20" s="1"/>
    </row>
    <row r="21" spans="1:11" ht="120" x14ac:dyDescent="0.9">
      <c r="A21" s="56" t="s">
        <v>4</v>
      </c>
      <c r="B21" s="10" t="s">
        <v>37</v>
      </c>
      <c r="C21" s="10" t="str">
        <f>IF(_xlfn.XLOOKUP(B21,'Diagnostic du projet'!B:B,'Diagnostic du projet'!D:D,"")="","",_xlfn.XLOOKUP(B21,'Diagnostic du projet'!B:B,'Diagnostic du projet'!D:D,""))</f>
        <v/>
      </c>
      <c r="D21" s="9" t="s">
        <v>124</v>
      </c>
      <c r="E21" s="57" t="s">
        <v>282</v>
      </c>
      <c r="F21" s="20" t="s">
        <v>487</v>
      </c>
      <c r="H21" s="63"/>
      <c r="I21" s="63"/>
      <c r="J21" s="1"/>
      <c r="K21" s="1"/>
    </row>
    <row r="22" spans="1:11" ht="200" customHeight="1" x14ac:dyDescent="0.9">
      <c r="A22" s="139" t="s">
        <v>4</v>
      </c>
      <c r="B22" s="10" t="s">
        <v>38</v>
      </c>
      <c r="C22" s="10" t="str">
        <f>IF(_xlfn.XLOOKUP(B22,'Diagnostic du projet'!B:B,'Diagnostic du projet'!D:D,"")="","",_xlfn.XLOOKUP(B22,'Diagnostic du projet'!B:B,'Diagnostic du projet'!D:D,""))</f>
        <v/>
      </c>
      <c r="D22" s="140" t="s">
        <v>125</v>
      </c>
      <c r="E22" s="141" t="s">
        <v>283</v>
      </c>
      <c r="F22" s="20" t="s">
        <v>285</v>
      </c>
      <c r="G22" s="76" t="s">
        <v>534</v>
      </c>
      <c r="H22" s="63"/>
      <c r="I22" s="63"/>
      <c r="J22" s="1"/>
      <c r="K22" s="1"/>
    </row>
    <row r="23" spans="1:11" ht="114" customHeight="1" x14ac:dyDescent="0.9">
      <c r="A23" s="139"/>
      <c r="B23" s="10" t="s">
        <v>38</v>
      </c>
      <c r="C23" s="10" t="str">
        <f>IF(_xlfn.XLOOKUP(B23,'Diagnostic du projet'!B:B,'Diagnostic du projet'!D:D,"")="","",_xlfn.XLOOKUP(B23,'Diagnostic du projet'!B:B,'Diagnostic du projet'!D:D,""))</f>
        <v/>
      </c>
      <c r="D23" s="140"/>
      <c r="E23" s="141"/>
      <c r="F23" s="20" t="s">
        <v>501</v>
      </c>
      <c r="G23" s="76" t="s">
        <v>533</v>
      </c>
      <c r="H23" s="63"/>
      <c r="I23" s="63"/>
      <c r="J23" s="1"/>
      <c r="K23" s="1"/>
    </row>
    <row r="24" spans="1:11" ht="72.5" customHeight="1" x14ac:dyDescent="0.9">
      <c r="A24" s="139"/>
      <c r="B24" s="10" t="s">
        <v>38</v>
      </c>
      <c r="C24" s="10" t="str">
        <f>IF(_xlfn.XLOOKUP(B24,'Diagnostic du projet'!B:B,'Diagnostic du projet'!D:D,"")="","",_xlfn.XLOOKUP(B24,'Diagnostic du projet'!B:B,'Diagnostic du projet'!D:D,""))</f>
        <v/>
      </c>
      <c r="D24" s="140"/>
      <c r="E24" s="141"/>
      <c r="F24" s="20" t="s">
        <v>502</v>
      </c>
      <c r="G24" s="76" t="s">
        <v>534</v>
      </c>
      <c r="H24" s="63"/>
      <c r="I24" s="63"/>
      <c r="J24" s="1"/>
      <c r="K24" s="1"/>
    </row>
    <row r="25" spans="1:11" ht="97.5" customHeight="1" x14ac:dyDescent="0.9">
      <c r="A25" s="139"/>
      <c r="B25" s="10" t="s">
        <v>38</v>
      </c>
      <c r="C25" s="10" t="str">
        <f>IF(_xlfn.XLOOKUP(B25,'Diagnostic du projet'!B:B,'Diagnostic du projet'!D:D,"")="","",_xlfn.XLOOKUP(B25,'Diagnostic du projet'!B:B,'Diagnostic du projet'!D:D,""))</f>
        <v/>
      </c>
      <c r="D25" s="140"/>
      <c r="E25" s="141"/>
      <c r="F25" s="20" t="s">
        <v>503</v>
      </c>
      <c r="H25" s="63"/>
      <c r="I25" s="63"/>
      <c r="J25" s="1"/>
      <c r="K25" s="1"/>
    </row>
    <row r="26" spans="1:11" ht="85.5" customHeight="1" x14ac:dyDescent="0.9">
      <c r="A26" s="139"/>
      <c r="B26" s="10" t="s">
        <v>38</v>
      </c>
      <c r="C26" s="10" t="str">
        <f>IF(_xlfn.XLOOKUP(B26,'Diagnostic du projet'!B:B,'Diagnostic du projet'!D:D,"")="","",_xlfn.XLOOKUP(B26,'Diagnostic du projet'!B:B,'Diagnostic du projet'!D:D,""))</f>
        <v/>
      </c>
      <c r="D26" s="140"/>
      <c r="E26" s="141"/>
      <c r="F26" s="20" t="s">
        <v>286</v>
      </c>
      <c r="G26" s="76" t="s">
        <v>534</v>
      </c>
      <c r="H26" s="63"/>
      <c r="I26" s="63"/>
      <c r="J26" s="1"/>
      <c r="K26" s="1"/>
    </row>
    <row r="27" spans="1:11" ht="160" customHeight="1" x14ac:dyDescent="0.9">
      <c r="A27" s="139" t="s">
        <v>4</v>
      </c>
      <c r="B27" s="10" t="s">
        <v>39</v>
      </c>
      <c r="C27" s="10" t="str">
        <f>IF(_xlfn.XLOOKUP(B27,'Diagnostic du projet'!B:B,'Diagnostic du projet'!D:D,"")="","",_xlfn.XLOOKUP(B27,'Diagnostic du projet'!B:B,'Diagnostic du projet'!D:D,""))</f>
        <v/>
      </c>
      <c r="D27" s="140" t="s">
        <v>126</v>
      </c>
      <c r="E27" s="141" t="s">
        <v>287</v>
      </c>
      <c r="F27" s="20" t="s">
        <v>289</v>
      </c>
      <c r="G27" s="76" t="s">
        <v>533</v>
      </c>
      <c r="H27" s="63"/>
      <c r="I27" s="63"/>
      <c r="J27" s="1"/>
      <c r="K27" s="1"/>
    </row>
    <row r="28" spans="1:11" ht="138.5" customHeight="1" x14ac:dyDescent="0.9">
      <c r="A28" s="139"/>
      <c r="B28" s="10" t="s">
        <v>39</v>
      </c>
      <c r="C28" s="10" t="str">
        <f>IF(_xlfn.XLOOKUP(B28,'Diagnostic du projet'!B:B,'Diagnostic du projet'!D:D,"")="","",_xlfn.XLOOKUP(B28,'Diagnostic du projet'!B:B,'Diagnostic du projet'!D:D,""))</f>
        <v/>
      </c>
      <c r="D28" s="140"/>
      <c r="E28" s="141"/>
      <c r="F28" s="20" t="s">
        <v>288</v>
      </c>
      <c r="G28" s="76" t="s">
        <v>533</v>
      </c>
      <c r="H28" s="63"/>
      <c r="I28" s="63"/>
      <c r="J28" s="1"/>
      <c r="K28" s="1"/>
    </row>
    <row r="29" spans="1:11" ht="282.5" customHeight="1" x14ac:dyDescent="0.9">
      <c r="A29" s="139" t="s">
        <v>4</v>
      </c>
      <c r="B29" s="10" t="s">
        <v>40</v>
      </c>
      <c r="C29" s="10" t="str">
        <f>IF(_xlfn.XLOOKUP(B29,'Diagnostic du projet'!B:B,'Diagnostic du projet'!D:D,"")="","",_xlfn.XLOOKUP(B29,'Diagnostic du projet'!B:B,'Diagnostic du projet'!D:D,""))</f>
        <v/>
      </c>
      <c r="D29" s="140" t="s">
        <v>127</v>
      </c>
      <c r="E29" s="141" t="s">
        <v>290</v>
      </c>
      <c r="F29" s="20" t="s">
        <v>292</v>
      </c>
      <c r="G29" s="76" t="s">
        <v>534</v>
      </c>
      <c r="H29" s="63"/>
      <c r="I29" s="63"/>
      <c r="J29" s="1"/>
      <c r="K29" s="1"/>
    </row>
    <row r="30" spans="1:11" ht="73.5" customHeight="1" x14ac:dyDescent="0.9">
      <c r="A30" s="139"/>
      <c r="B30" s="10" t="s">
        <v>40</v>
      </c>
      <c r="C30" s="10" t="str">
        <f>IF(_xlfn.XLOOKUP(B30,'Diagnostic du projet'!B:B,'Diagnostic du projet'!D:D,"")="","",_xlfn.XLOOKUP(B30,'Diagnostic du projet'!B:B,'Diagnostic du projet'!D:D,""))</f>
        <v/>
      </c>
      <c r="D30" s="140"/>
      <c r="E30" s="141"/>
      <c r="F30" s="20" t="s">
        <v>291</v>
      </c>
      <c r="G30" s="76" t="s">
        <v>534</v>
      </c>
      <c r="H30" s="63"/>
      <c r="I30" s="63"/>
      <c r="J30" s="1"/>
      <c r="K30" s="1"/>
    </row>
    <row r="31" spans="1:11" ht="66.5" customHeight="1" x14ac:dyDescent="0.9">
      <c r="A31" s="139"/>
      <c r="B31" s="10" t="s">
        <v>40</v>
      </c>
      <c r="C31" s="10" t="str">
        <f>IF(_xlfn.XLOOKUP(B31,'Diagnostic du projet'!B:B,'Diagnostic du projet'!D:D,"")="","",_xlfn.XLOOKUP(B31,'Diagnostic du projet'!B:B,'Diagnostic du projet'!D:D,""))</f>
        <v/>
      </c>
      <c r="D31" s="140"/>
      <c r="E31" s="141"/>
      <c r="F31" s="20" t="s">
        <v>284</v>
      </c>
      <c r="G31" s="76" t="s">
        <v>534</v>
      </c>
      <c r="H31" s="63"/>
      <c r="I31" s="63"/>
      <c r="J31" s="1"/>
      <c r="K31" s="1"/>
    </row>
    <row r="32" spans="1:11" ht="220" customHeight="1" x14ac:dyDescent="0.9">
      <c r="A32" s="139" t="s">
        <v>4</v>
      </c>
      <c r="B32" s="10" t="s">
        <v>41</v>
      </c>
      <c r="C32" s="10" t="str">
        <f>IF(_xlfn.XLOOKUP(B32,'Diagnostic du projet'!B:B,'Diagnostic du projet'!D:D,"")="","",_xlfn.XLOOKUP(B32,'Diagnostic du projet'!B:B,'Diagnostic du projet'!D:D,""))</f>
        <v/>
      </c>
      <c r="D32" s="140" t="s">
        <v>128</v>
      </c>
      <c r="E32" s="141" t="s">
        <v>293</v>
      </c>
      <c r="F32" s="20" t="s">
        <v>294</v>
      </c>
      <c r="H32" s="63"/>
      <c r="I32" s="63"/>
      <c r="J32" s="1"/>
      <c r="K32" s="1"/>
    </row>
    <row r="33" spans="1:11" ht="73" customHeight="1" x14ac:dyDescent="0.9">
      <c r="A33" s="139"/>
      <c r="B33" s="10" t="s">
        <v>41</v>
      </c>
      <c r="C33" s="10" t="str">
        <f>IF(_xlfn.XLOOKUP(B33,'Diagnostic du projet'!B:B,'Diagnostic du projet'!D:D,"")="","",_xlfn.XLOOKUP(B33,'Diagnostic du projet'!B:B,'Diagnostic du projet'!D:D,""))</f>
        <v/>
      </c>
      <c r="D33" s="140"/>
      <c r="E33" s="141"/>
      <c r="F33" s="20" t="s">
        <v>489</v>
      </c>
      <c r="H33" s="63"/>
      <c r="I33" s="63"/>
      <c r="J33" s="1"/>
      <c r="K33" s="1"/>
    </row>
    <row r="34" spans="1:11" ht="205" customHeight="1" x14ac:dyDescent="0.9">
      <c r="A34" s="56" t="s">
        <v>4</v>
      </c>
      <c r="B34" s="10" t="s">
        <v>42</v>
      </c>
      <c r="C34" s="10" t="str">
        <f>IF(_xlfn.XLOOKUP(B34,'Diagnostic du projet'!B:B,'Diagnostic du projet'!D:D,"")="","",_xlfn.XLOOKUP(B34,'Diagnostic du projet'!B:B,'Diagnostic du projet'!D:D,""))</f>
        <v/>
      </c>
      <c r="D34" s="9" t="s">
        <v>129</v>
      </c>
      <c r="E34" s="57" t="s">
        <v>295</v>
      </c>
      <c r="F34" s="20" t="s">
        <v>296</v>
      </c>
      <c r="H34" s="63"/>
      <c r="I34" s="63"/>
      <c r="J34" s="1"/>
      <c r="K34" s="1"/>
    </row>
    <row r="35" spans="1:11" ht="240" customHeight="1" x14ac:dyDescent="0.9">
      <c r="A35" s="139" t="s">
        <v>4</v>
      </c>
      <c r="B35" s="10" t="s">
        <v>43</v>
      </c>
      <c r="C35" s="10" t="str">
        <f>IF(_xlfn.XLOOKUP(B35,'Diagnostic du projet'!B:B,'Diagnostic du projet'!D:D,"")="","",_xlfn.XLOOKUP(B35,'Diagnostic du projet'!B:B,'Diagnostic du projet'!D:D,""))</f>
        <v/>
      </c>
      <c r="D35" s="140" t="s">
        <v>130</v>
      </c>
      <c r="E35" s="141" t="s">
        <v>297</v>
      </c>
      <c r="F35" s="20" t="s">
        <v>298</v>
      </c>
      <c r="G35" s="76" t="s">
        <v>535</v>
      </c>
      <c r="H35" s="63"/>
      <c r="I35" s="63"/>
      <c r="J35" s="1"/>
      <c r="K35" s="1"/>
    </row>
    <row r="36" spans="1:11" ht="67.5" customHeight="1" x14ac:dyDescent="0.9">
      <c r="A36" s="139"/>
      <c r="B36" s="10" t="s">
        <v>43</v>
      </c>
      <c r="C36" s="10" t="str">
        <f>IF(_xlfn.XLOOKUP(B36,'Diagnostic du projet'!B:B,'Diagnostic du projet'!D:D,"")="","",_xlfn.XLOOKUP(B36,'Diagnostic du projet'!B:B,'Diagnostic du projet'!D:D,""))</f>
        <v/>
      </c>
      <c r="D36" s="140"/>
      <c r="E36" s="141"/>
      <c r="F36" s="20" t="s">
        <v>299</v>
      </c>
      <c r="H36" s="63"/>
      <c r="I36" s="63"/>
      <c r="J36" s="1"/>
      <c r="K36" s="1"/>
    </row>
    <row r="37" spans="1:11" ht="65" customHeight="1" x14ac:dyDescent="0.9">
      <c r="A37" s="139"/>
      <c r="B37" s="10" t="s">
        <v>43</v>
      </c>
      <c r="C37" s="10" t="str">
        <f>IF(_xlfn.XLOOKUP(B37,'Diagnostic du projet'!B:B,'Diagnostic du projet'!D:D,"")="","",_xlfn.XLOOKUP(B37,'Diagnostic du projet'!B:B,'Diagnostic du projet'!D:D,""))</f>
        <v/>
      </c>
      <c r="D37" s="140"/>
      <c r="E37" s="141"/>
      <c r="F37" s="20" t="s">
        <v>300</v>
      </c>
      <c r="H37" s="63"/>
      <c r="I37" s="63"/>
      <c r="J37" s="1"/>
      <c r="K37" s="1"/>
    </row>
    <row r="38" spans="1:11" ht="60" customHeight="1" x14ac:dyDescent="0.9">
      <c r="A38" s="139"/>
      <c r="B38" s="10" t="s">
        <v>43</v>
      </c>
      <c r="C38" s="10" t="str">
        <f>IF(_xlfn.XLOOKUP(B38,'Diagnostic du projet'!B:B,'Diagnostic du projet'!D:D,"")="","",_xlfn.XLOOKUP(B38,'Diagnostic du projet'!B:B,'Diagnostic du projet'!D:D,""))</f>
        <v/>
      </c>
      <c r="D38" s="140"/>
      <c r="E38" s="141"/>
      <c r="F38" s="20" t="s">
        <v>301</v>
      </c>
      <c r="H38" s="63"/>
      <c r="I38" s="63"/>
      <c r="J38" s="1"/>
      <c r="K38" s="1"/>
    </row>
    <row r="39" spans="1:11" x14ac:dyDescent="0.9">
      <c r="A39" s="130" t="s">
        <v>521</v>
      </c>
      <c r="B39" s="130"/>
      <c r="C39" s="130"/>
      <c r="D39" s="130"/>
      <c r="E39" s="130"/>
      <c r="F39" s="130"/>
      <c r="G39" s="130"/>
      <c r="H39" s="130"/>
      <c r="I39" s="130"/>
      <c r="J39" s="1"/>
      <c r="K39" s="1"/>
    </row>
    <row r="40" spans="1:11" ht="240" customHeight="1" x14ac:dyDescent="0.9">
      <c r="A40" s="139" t="s">
        <v>7</v>
      </c>
      <c r="B40" s="10" t="s">
        <v>47</v>
      </c>
      <c r="C40" s="10" t="str">
        <f>IF(_xlfn.XLOOKUP(B40,'Diagnostic du projet'!B:B,'Diagnostic du projet'!D:D,"")="","",_xlfn.XLOOKUP(B40,'Diagnostic du projet'!B:B,'Diagnostic du projet'!D:D,""))</f>
        <v/>
      </c>
      <c r="D40" s="140" t="s">
        <v>135</v>
      </c>
      <c r="E40" s="141" t="s">
        <v>302</v>
      </c>
      <c r="F40" s="20" t="s">
        <v>490</v>
      </c>
      <c r="H40" s="63"/>
      <c r="I40" s="63"/>
      <c r="J40" s="20"/>
      <c r="K40" s="1"/>
    </row>
    <row r="41" spans="1:11" ht="40" x14ac:dyDescent="0.9">
      <c r="A41" s="139"/>
      <c r="B41" s="10" t="s">
        <v>47</v>
      </c>
      <c r="C41" s="10" t="str">
        <f>IF(_xlfn.XLOOKUP(B41,'Diagnostic du projet'!B:B,'Diagnostic du projet'!D:D,"")="","",_xlfn.XLOOKUP(B41,'Diagnostic du projet'!B:B,'Diagnostic du projet'!D:D,""))</f>
        <v/>
      </c>
      <c r="D41" s="140"/>
      <c r="E41" s="141"/>
      <c r="F41" s="20" t="s">
        <v>303</v>
      </c>
      <c r="H41" s="63"/>
      <c r="I41" s="63"/>
      <c r="J41" s="1"/>
      <c r="K41" s="1"/>
    </row>
    <row r="42" spans="1:11" ht="129" x14ac:dyDescent="0.9">
      <c r="A42" s="139"/>
      <c r="B42" s="10" t="s">
        <v>47</v>
      </c>
      <c r="C42" s="10" t="str">
        <f>IF(_xlfn.XLOOKUP(B42,'Diagnostic du projet'!B:B,'Diagnostic du projet'!D:D,"")="","",_xlfn.XLOOKUP(B42,'Diagnostic du projet'!B:B,'Diagnostic du projet'!D:D,""))</f>
        <v/>
      </c>
      <c r="D42" s="140"/>
      <c r="E42" s="141"/>
      <c r="F42" s="20" t="s">
        <v>304</v>
      </c>
      <c r="G42" s="76" t="s">
        <v>526</v>
      </c>
      <c r="H42" s="63"/>
      <c r="I42" s="63"/>
      <c r="J42" s="1"/>
      <c r="K42" s="1"/>
    </row>
    <row r="43" spans="1:11" ht="129" x14ac:dyDescent="0.9">
      <c r="A43" s="139"/>
      <c r="B43" s="10" t="s">
        <v>47</v>
      </c>
      <c r="C43" s="10" t="str">
        <f>IF(_xlfn.XLOOKUP(B43,'Diagnostic du projet'!B:B,'Diagnostic du projet'!D:D,"")="","",_xlfn.XLOOKUP(B43,'Diagnostic du projet'!B:B,'Diagnostic du projet'!D:D,""))</f>
        <v/>
      </c>
      <c r="D43" s="140"/>
      <c r="E43" s="141"/>
      <c r="F43" s="20" t="s">
        <v>305</v>
      </c>
      <c r="G43" s="76" t="s">
        <v>526</v>
      </c>
      <c r="H43" s="63"/>
      <c r="I43" s="63"/>
      <c r="J43" s="1"/>
      <c r="K43" s="1"/>
    </row>
    <row r="44" spans="1:11" ht="136" customHeight="1" x14ac:dyDescent="0.9">
      <c r="A44" s="139"/>
      <c r="B44" s="10" t="s">
        <v>47</v>
      </c>
      <c r="C44" s="10" t="str">
        <f>IF(_xlfn.XLOOKUP(B44,'Diagnostic du projet'!B:B,'Diagnostic du projet'!D:D,"")="","",_xlfn.XLOOKUP(B44,'Diagnostic du projet'!B:B,'Diagnostic du projet'!D:D,""))</f>
        <v/>
      </c>
      <c r="D44" s="140"/>
      <c r="E44" s="141"/>
      <c r="F44" s="20" t="s">
        <v>306</v>
      </c>
      <c r="G44" s="76" t="s">
        <v>528</v>
      </c>
      <c r="H44" s="63"/>
      <c r="I44" s="63"/>
      <c r="J44" s="1"/>
      <c r="K44" s="1"/>
    </row>
    <row r="45" spans="1:11" ht="110" customHeight="1" x14ac:dyDescent="0.9">
      <c r="A45" s="139" t="s">
        <v>7</v>
      </c>
      <c r="B45" s="10" t="s">
        <v>48</v>
      </c>
      <c r="C45" s="10" t="str">
        <f>IF(_xlfn.XLOOKUP(B45,'Diagnostic du projet'!B:B,'Diagnostic du projet'!D:D,"")="","",_xlfn.XLOOKUP(B45,'Diagnostic du projet'!B:B,'Diagnostic du projet'!D:D,""))</f>
        <v/>
      </c>
      <c r="D45" s="140" t="s">
        <v>136</v>
      </c>
      <c r="E45" s="141" t="s">
        <v>307</v>
      </c>
      <c r="F45" s="20" t="s">
        <v>308</v>
      </c>
      <c r="G45" s="76" t="s">
        <v>526</v>
      </c>
      <c r="H45" s="63"/>
      <c r="I45" s="63"/>
      <c r="J45" s="1"/>
      <c r="K45" s="1"/>
    </row>
    <row r="46" spans="1:11" ht="129" x14ac:dyDescent="0.9">
      <c r="A46" s="139"/>
      <c r="B46" s="10" t="s">
        <v>48</v>
      </c>
      <c r="C46" s="10" t="str">
        <f>IF(_xlfn.XLOOKUP(B46,'Diagnostic du projet'!B:B,'Diagnostic du projet'!D:D,"")="","",_xlfn.XLOOKUP(B46,'Diagnostic du projet'!B:B,'Diagnostic du projet'!D:D,""))</f>
        <v/>
      </c>
      <c r="D46" s="140"/>
      <c r="E46" s="141"/>
      <c r="F46" s="20" t="s">
        <v>309</v>
      </c>
      <c r="G46" s="76" t="s">
        <v>538</v>
      </c>
      <c r="H46" s="63"/>
      <c r="I46" s="63"/>
      <c r="J46" s="1"/>
      <c r="K46" s="1"/>
    </row>
    <row r="47" spans="1:11" ht="60" x14ac:dyDescent="0.9">
      <c r="A47" s="139"/>
      <c r="B47" s="10" t="s">
        <v>48</v>
      </c>
      <c r="C47" s="10" t="str">
        <f>IF(_xlfn.XLOOKUP(B47,'Diagnostic du projet'!B:B,'Diagnostic du projet'!D:D,"")="","",_xlfn.XLOOKUP(B47,'Diagnostic du projet'!B:B,'Diagnostic du projet'!D:D,""))</f>
        <v/>
      </c>
      <c r="D47" s="140"/>
      <c r="E47" s="141"/>
      <c r="F47" s="20" t="s">
        <v>311</v>
      </c>
      <c r="G47" s="76" t="s">
        <v>539</v>
      </c>
      <c r="H47" s="63"/>
      <c r="I47" s="63"/>
      <c r="J47" s="1"/>
      <c r="K47" s="1"/>
    </row>
    <row r="48" spans="1:11" ht="60" x14ac:dyDescent="0.9">
      <c r="A48" s="139"/>
      <c r="B48" s="10" t="s">
        <v>48</v>
      </c>
      <c r="C48" s="10" t="str">
        <f>IF(_xlfn.XLOOKUP(B48,'Diagnostic du projet'!B:B,'Diagnostic du projet'!D:D,"")="","",_xlfn.XLOOKUP(B48,'Diagnostic du projet'!B:B,'Diagnostic du projet'!D:D,""))</f>
        <v/>
      </c>
      <c r="D48" s="140"/>
      <c r="E48" s="141"/>
      <c r="F48" s="20" t="s">
        <v>310</v>
      </c>
      <c r="H48" s="63"/>
      <c r="I48" s="63"/>
      <c r="J48" s="1"/>
      <c r="K48" s="1"/>
    </row>
    <row r="49" spans="1:11" ht="43" x14ac:dyDescent="0.9">
      <c r="A49" s="139"/>
      <c r="B49" s="10" t="s">
        <v>48</v>
      </c>
      <c r="C49" s="10" t="str">
        <f>IF(_xlfn.XLOOKUP(B49,'Diagnostic du projet'!B:B,'Diagnostic du projet'!D:D,"")="","",_xlfn.XLOOKUP(B49,'Diagnostic du projet'!B:B,'Diagnostic du projet'!D:D,""))</f>
        <v/>
      </c>
      <c r="D49" s="140"/>
      <c r="E49" s="141"/>
      <c r="F49" s="20" t="s">
        <v>312</v>
      </c>
      <c r="G49" s="76" t="s">
        <v>539</v>
      </c>
      <c r="H49" s="63"/>
      <c r="I49" s="63"/>
      <c r="J49" s="1"/>
      <c r="K49" s="1"/>
    </row>
    <row r="50" spans="1:11" ht="40" x14ac:dyDescent="0.9">
      <c r="A50" s="139"/>
      <c r="B50" s="10" t="s">
        <v>48</v>
      </c>
      <c r="C50" s="10" t="str">
        <f>IF(_xlfn.XLOOKUP(B50,'Diagnostic du projet'!B:B,'Diagnostic du projet'!D:D,"")="","",_xlfn.XLOOKUP(B50,'Diagnostic du projet'!B:B,'Diagnostic du projet'!D:D,""))</f>
        <v/>
      </c>
      <c r="D50" s="140"/>
      <c r="E50" s="141"/>
      <c r="F50" s="20" t="s">
        <v>504</v>
      </c>
      <c r="H50" s="63"/>
      <c r="I50" s="63"/>
      <c r="J50" s="1"/>
      <c r="K50" s="1"/>
    </row>
    <row r="51" spans="1:11" ht="60" x14ac:dyDescent="0.9">
      <c r="A51" s="139"/>
      <c r="B51" s="10" t="s">
        <v>48</v>
      </c>
      <c r="C51" s="10" t="str">
        <f>IF(_xlfn.XLOOKUP(B51,'Diagnostic du projet'!B:B,'Diagnostic du projet'!D:D,"")="","",_xlfn.XLOOKUP(B51,'Diagnostic du projet'!B:B,'Diagnostic du projet'!D:D,""))</f>
        <v/>
      </c>
      <c r="D51" s="140"/>
      <c r="E51" s="141"/>
      <c r="F51" s="20" t="s">
        <v>313</v>
      </c>
      <c r="H51" s="63"/>
      <c r="I51" s="63"/>
      <c r="J51" s="1"/>
      <c r="K51" s="1"/>
    </row>
    <row r="52" spans="1:11" ht="207.5" customHeight="1" x14ac:dyDescent="0.9">
      <c r="A52" s="139" t="s">
        <v>7</v>
      </c>
      <c r="B52" s="10" t="s">
        <v>49</v>
      </c>
      <c r="C52" s="10" t="str">
        <f>IF(_xlfn.XLOOKUP(B52,'Diagnostic du projet'!B:B,'Diagnostic du projet'!D:D,"")="","",_xlfn.XLOOKUP(B52,'Diagnostic du projet'!B:B,'Diagnostic du projet'!D:D,""))</f>
        <v/>
      </c>
      <c r="D52" s="140" t="s">
        <v>137</v>
      </c>
      <c r="E52" s="141" t="s">
        <v>314</v>
      </c>
      <c r="F52" s="20" t="s">
        <v>316</v>
      </c>
      <c r="H52" s="63"/>
      <c r="I52" s="63"/>
      <c r="J52" s="1"/>
      <c r="K52" s="1"/>
    </row>
    <row r="53" spans="1:11" ht="60" x14ac:dyDescent="0.9">
      <c r="A53" s="139"/>
      <c r="B53" s="10" t="s">
        <v>49</v>
      </c>
      <c r="C53" s="10" t="str">
        <f>IF(_xlfn.XLOOKUP(B53,'Diagnostic du projet'!B:B,'Diagnostic du projet'!D:D,"")="","",_xlfn.XLOOKUP(B53,'Diagnostic du projet'!B:B,'Diagnostic du projet'!D:D,""))</f>
        <v/>
      </c>
      <c r="D53" s="140"/>
      <c r="E53" s="141"/>
      <c r="F53" s="20" t="s">
        <v>315</v>
      </c>
      <c r="H53" s="63"/>
      <c r="I53" s="63"/>
      <c r="J53" s="1"/>
      <c r="K53" s="1"/>
    </row>
    <row r="54" spans="1:11" ht="280" customHeight="1" x14ac:dyDescent="0.9">
      <c r="A54" s="139" t="s">
        <v>7</v>
      </c>
      <c r="B54" s="10" t="s">
        <v>50</v>
      </c>
      <c r="C54" s="10" t="str">
        <f>IF(_xlfn.XLOOKUP(B54,'Diagnostic du projet'!B:B,'Diagnostic du projet'!D:D,"")="","",_xlfn.XLOOKUP(B54,'Diagnostic du projet'!B:B,'Diagnostic du projet'!D:D,""))</f>
        <v/>
      </c>
      <c r="D54" s="140" t="s">
        <v>138</v>
      </c>
      <c r="E54" s="141" t="s">
        <v>317</v>
      </c>
      <c r="F54" s="20" t="s">
        <v>505</v>
      </c>
      <c r="G54" s="76" t="s">
        <v>540</v>
      </c>
      <c r="H54" s="63"/>
      <c r="I54" s="63"/>
      <c r="J54" s="1"/>
      <c r="K54" s="1"/>
    </row>
    <row r="55" spans="1:11" ht="60" x14ac:dyDescent="0.9">
      <c r="A55" s="139"/>
      <c r="B55" s="10" t="s">
        <v>50</v>
      </c>
      <c r="C55" s="10" t="str">
        <f>IF(_xlfn.XLOOKUP(B55,'Diagnostic du projet'!B:B,'Diagnostic du projet'!D:D,"")="","",_xlfn.XLOOKUP(B55,'Diagnostic du projet'!B:B,'Diagnostic du projet'!D:D,""))</f>
        <v/>
      </c>
      <c r="D55" s="140"/>
      <c r="E55" s="141"/>
      <c r="F55" s="20" t="s">
        <v>318</v>
      </c>
      <c r="H55" s="63"/>
      <c r="I55" s="63"/>
      <c r="J55" s="1"/>
      <c r="K55" s="1"/>
    </row>
    <row r="56" spans="1:11" ht="280" customHeight="1" x14ac:dyDescent="0.9">
      <c r="A56" s="139" t="s">
        <v>7</v>
      </c>
      <c r="B56" s="10" t="s">
        <v>54</v>
      </c>
      <c r="C56" s="10" t="str">
        <f>IF(_xlfn.XLOOKUP(B56,'Diagnostic du projet'!B:B,'Diagnostic du projet'!D:D,"")="","",_xlfn.XLOOKUP(B56,'Diagnostic du projet'!B:B,'Diagnostic du projet'!D:D,""))</f>
        <v/>
      </c>
      <c r="D56" s="140" t="s">
        <v>139</v>
      </c>
      <c r="E56" s="141" t="s">
        <v>319</v>
      </c>
      <c r="F56" s="20" t="s">
        <v>320</v>
      </c>
      <c r="G56" s="76" t="s">
        <v>539</v>
      </c>
      <c r="H56" s="63"/>
      <c r="I56" s="63"/>
      <c r="J56" s="1"/>
      <c r="K56" s="1"/>
    </row>
    <row r="57" spans="1:11" ht="40" x14ac:dyDescent="0.9">
      <c r="A57" s="139"/>
      <c r="B57" s="10" t="s">
        <v>54</v>
      </c>
      <c r="C57" s="10" t="str">
        <f>IF(_xlfn.XLOOKUP(B57,'Diagnostic du projet'!B:B,'Diagnostic du projet'!D:D,"")="","",_xlfn.XLOOKUP(B57,'Diagnostic du projet'!B:B,'Diagnostic du projet'!D:D,""))</f>
        <v/>
      </c>
      <c r="D57" s="140"/>
      <c r="E57" s="141"/>
      <c r="F57" s="20" t="s">
        <v>321</v>
      </c>
      <c r="H57" s="63"/>
      <c r="I57" s="63"/>
      <c r="J57" s="1"/>
      <c r="K57" s="1"/>
    </row>
    <row r="58" spans="1:11" ht="40" x14ac:dyDescent="0.9">
      <c r="A58" s="139"/>
      <c r="B58" s="10" t="s">
        <v>54</v>
      </c>
      <c r="C58" s="10" t="str">
        <f>IF(_xlfn.XLOOKUP(B58,'Diagnostic du projet'!B:B,'Diagnostic du projet'!D:D,"")="","",_xlfn.XLOOKUP(B58,'Diagnostic du projet'!B:B,'Diagnostic du projet'!D:D,""))</f>
        <v/>
      </c>
      <c r="D58" s="140"/>
      <c r="E58" s="141"/>
      <c r="F58" s="20" t="s">
        <v>322</v>
      </c>
      <c r="H58" s="63"/>
      <c r="I58" s="63"/>
      <c r="J58" s="1"/>
      <c r="K58" s="1"/>
    </row>
    <row r="59" spans="1:11" ht="83.5" customHeight="1" x14ac:dyDescent="0.9">
      <c r="A59" s="139"/>
      <c r="B59" s="10" t="s">
        <v>54</v>
      </c>
      <c r="C59" s="10" t="str">
        <f>IF(_xlfn.XLOOKUP(B59,'Diagnostic du projet'!B:B,'Diagnostic du projet'!D:D,"")="","",_xlfn.XLOOKUP(B59,'Diagnostic du projet'!B:B,'Diagnostic du projet'!D:D,""))</f>
        <v/>
      </c>
      <c r="D59" s="140"/>
      <c r="E59" s="141"/>
      <c r="F59" s="20" t="s">
        <v>323</v>
      </c>
      <c r="H59" s="63"/>
      <c r="I59" s="63"/>
      <c r="J59" s="1"/>
      <c r="K59" s="1"/>
    </row>
    <row r="60" spans="1:11" ht="300" customHeight="1" x14ac:dyDescent="0.9">
      <c r="A60" s="139" t="s">
        <v>7</v>
      </c>
      <c r="B60" s="10" t="s">
        <v>55</v>
      </c>
      <c r="C60" s="10" t="str">
        <f>IF(_xlfn.XLOOKUP(B60,'Diagnostic du projet'!B:B,'Diagnostic du projet'!D:D,"")="","",_xlfn.XLOOKUP(B60,'Diagnostic du projet'!B:B,'Diagnostic du projet'!D:D,""))</f>
        <v/>
      </c>
      <c r="D60" s="140" t="s">
        <v>146</v>
      </c>
      <c r="E60" s="141" t="s">
        <v>324</v>
      </c>
      <c r="F60" s="20" t="s">
        <v>325</v>
      </c>
      <c r="H60" s="63"/>
      <c r="I60" s="63"/>
      <c r="J60" s="1"/>
      <c r="K60" s="1"/>
    </row>
    <row r="61" spans="1:11" ht="80" customHeight="1" x14ac:dyDescent="0.9">
      <c r="A61" s="139"/>
      <c r="B61" s="10" t="s">
        <v>55</v>
      </c>
      <c r="C61" s="10" t="str">
        <f>IF(_xlfn.XLOOKUP(B61,'Diagnostic du projet'!B:B,'Diagnostic du projet'!D:D,"")="","",_xlfn.XLOOKUP(B61,'Diagnostic du projet'!B:B,'Diagnostic du projet'!D:D,""))</f>
        <v/>
      </c>
      <c r="D61" s="140"/>
      <c r="E61" s="141"/>
      <c r="F61" s="20" t="s">
        <v>326</v>
      </c>
      <c r="H61" s="63"/>
      <c r="I61" s="63"/>
      <c r="J61" s="1"/>
      <c r="K61" s="16"/>
    </row>
    <row r="62" spans="1:11" ht="300" customHeight="1" x14ac:dyDescent="0.9">
      <c r="A62" s="139" t="s">
        <v>7</v>
      </c>
      <c r="B62" s="10" t="s">
        <v>56</v>
      </c>
      <c r="C62" s="10" t="str">
        <f>IF(_xlfn.XLOOKUP(B62,'Diagnostic du projet'!B:B,'Diagnostic du projet'!D:D,"")="","",_xlfn.XLOOKUP(B62,'Diagnostic du projet'!B:B,'Diagnostic du projet'!D:D,""))</f>
        <v/>
      </c>
      <c r="D62" s="140" t="s">
        <v>143</v>
      </c>
      <c r="E62" s="141" t="s">
        <v>327</v>
      </c>
      <c r="F62" s="20" t="s">
        <v>328</v>
      </c>
      <c r="H62" s="63"/>
      <c r="I62" s="63"/>
    </row>
    <row r="63" spans="1:11" ht="60" x14ac:dyDescent="0.9">
      <c r="A63" s="139"/>
      <c r="B63" s="10" t="s">
        <v>56</v>
      </c>
      <c r="C63" s="10" t="str">
        <f>IF(_xlfn.XLOOKUP(B63,'Diagnostic du projet'!B:B,'Diagnostic du projet'!D:D,"")="","",_xlfn.XLOOKUP(B63,'Diagnostic du projet'!B:B,'Diagnostic du projet'!D:D,""))</f>
        <v/>
      </c>
      <c r="D63" s="140"/>
      <c r="E63" s="141"/>
      <c r="F63" s="20" t="s">
        <v>329</v>
      </c>
      <c r="H63" s="63"/>
      <c r="I63" s="63"/>
    </row>
    <row r="64" spans="1:11" ht="40" x14ac:dyDescent="0.9">
      <c r="A64" s="139"/>
      <c r="B64" s="10" t="s">
        <v>56</v>
      </c>
      <c r="C64" s="10" t="str">
        <f>IF(_xlfn.XLOOKUP(B64,'Diagnostic du projet'!B:B,'Diagnostic du projet'!D:D,"")="","",_xlfn.XLOOKUP(B64,'Diagnostic du projet'!B:B,'Diagnostic du projet'!D:D,""))</f>
        <v/>
      </c>
      <c r="D64" s="140"/>
      <c r="E64" s="141"/>
      <c r="F64" s="20" t="s">
        <v>330</v>
      </c>
      <c r="H64" s="63"/>
      <c r="I64" s="63"/>
    </row>
    <row r="65" spans="1:9" ht="40" x14ac:dyDescent="0.9">
      <c r="A65" s="139"/>
      <c r="B65" s="10" t="s">
        <v>56</v>
      </c>
      <c r="C65" s="10" t="str">
        <f>IF(_xlfn.XLOOKUP(B65,'Diagnostic du projet'!B:B,'Diagnostic du projet'!D:D,"")="","",_xlfn.XLOOKUP(B65,'Diagnostic du projet'!B:B,'Diagnostic du projet'!D:D,""))</f>
        <v/>
      </c>
      <c r="D65" s="140"/>
      <c r="E65" s="141"/>
      <c r="F65" s="20" t="s">
        <v>331</v>
      </c>
      <c r="H65" s="63"/>
      <c r="I65" s="63"/>
    </row>
    <row r="66" spans="1:9" ht="300" customHeight="1" x14ac:dyDescent="0.9">
      <c r="A66" s="139" t="s">
        <v>7</v>
      </c>
      <c r="B66" s="10" t="s">
        <v>57</v>
      </c>
      <c r="C66" s="10" t="str">
        <f>IF(_xlfn.XLOOKUP(B66,'Diagnostic du projet'!B:B,'Diagnostic du projet'!D:D,"")="","",_xlfn.XLOOKUP(B66,'Diagnostic du projet'!B:B,'Diagnostic du projet'!D:D,""))</f>
        <v/>
      </c>
      <c r="D66" s="140" t="s">
        <v>140</v>
      </c>
      <c r="E66" s="141" t="s">
        <v>332</v>
      </c>
      <c r="F66" s="20" t="s">
        <v>333</v>
      </c>
      <c r="H66" s="63"/>
      <c r="I66" s="63"/>
    </row>
    <row r="67" spans="1:9" ht="73.5" customHeight="1" x14ac:dyDescent="0.9">
      <c r="A67" s="139"/>
      <c r="B67" s="10" t="s">
        <v>57</v>
      </c>
      <c r="C67" s="10" t="str">
        <f>IF(_xlfn.XLOOKUP(B67,'Diagnostic du projet'!B:B,'Diagnostic du projet'!D:D,"")="","",_xlfn.XLOOKUP(B67,'Diagnostic du projet'!B:B,'Diagnostic du projet'!D:D,""))</f>
        <v/>
      </c>
      <c r="D67" s="140"/>
      <c r="E67" s="141"/>
      <c r="F67" s="20" t="s">
        <v>334</v>
      </c>
      <c r="H67" s="63"/>
      <c r="I67" s="63"/>
    </row>
    <row r="68" spans="1:9" ht="81" customHeight="1" x14ac:dyDescent="0.9">
      <c r="A68" s="139"/>
      <c r="B68" s="10" t="s">
        <v>57</v>
      </c>
      <c r="C68" s="10" t="str">
        <f>IF(_xlfn.XLOOKUP(B68,'Diagnostic du projet'!B:B,'Diagnostic du projet'!D:D,"")="","",_xlfn.XLOOKUP(B68,'Diagnostic du projet'!B:B,'Diagnostic du projet'!D:D,""))</f>
        <v/>
      </c>
      <c r="D68" s="140"/>
      <c r="E68" s="141"/>
      <c r="F68" s="20" t="s">
        <v>335</v>
      </c>
      <c r="H68" s="63"/>
      <c r="I68" s="63"/>
    </row>
    <row r="69" spans="1:9" ht="78" customHeight="1" x14ac:dyDescent="0.9">
      <c r="A69" s="139"/>
      <c r="B69" s="10" t="s">
        <v>57</v>
      </c>
      <c r="C69" s="10" t="str">
        <f>IF(_xlfn.XLOOKUP(B69,'Diagnostic du projet'!B:B,'Diagnostic du projet'!D:D,"")="","",_xlfn.XLOOKUP(B69,'Diagnostic du projet'!B:B,'Diagnostic du projet'!D:D,""))</f>
        <v/>
      </c>
      <c r="D69" s="140"/>
      <c r="E69" s="141"/>
      <c r="F69" s="20" t="s">
        <v>336</v>
      </c>
      <c r="H69" s="63"/>
      <c r="I69" s="63"/>
    </row>
    <row r="70" spans="1:9" ht="71.5" customHeight="1" x14ac:dyDescent="0.9">
      <c r="A70" s="139"/>
      <c r="B70" s="10" t="s">
        <v>57</v>
      </c>
      <c r="C70" s="10" t="str">
        <f>IF(_xlfn.XLOOKUP(B70,'Diagnostic du projet'!B:B,'Diagnostic du projet'!D:D,"")="","",_xlfn.XLOOKUP(B70,'Diagnostic du projet'!B:B,'Diagnostic du projet'!D:D,""))</f>
        <v/>
      </c>
      <c r="D70" s="140"/>
      <c r="E70" s="141"/>
      <c r="F70" s="20" t="s">
        <v>337</v>
      </c>
      <c r="H70" s="63"/>
      <c r="I70" s="63"/>
    </row>
    <row r="71" spans="1:9" ht="220" customHeight="1" x14ac:dyDescent="0.9">
      <c r="A71" s="139" t="s">
        <v>7</v>
      </c>
      <c r="B71" s="10" t="s">
        <v>58</v>
      </c>
      <c r="C71" s="10" t="str">
        <f>IF(_xlfn.XLOOKUP(B71,'Diagnostic du projet'!B:B,'Diagnostic du projet'!D:D,"")="","",_xlfn.XLOOKUP(B71,'Diagnostic du projet'!B:B,'Diagnostic du projet'!D:D,""))</f>
        <v/>
      </c>
      <c r="D71" s="140" t="s">
        <v>141</v>
      </c>
      <c r="E71" s="141" t="s">
        <v>338</v>
      </c>
      <c r="F71" s="20" t="s">
        <v>339</v>
      </c>
      <c r="H71" s="63"/>
      <c r="I71" s="63"/>
    </row>
    <row r="72" spans="1:9" ht="60" x14ac:dyDescent="0.9">
      <c r="A72" s="139"/>
      <c r="B72" s="10" t="s">
        <v>58</v>
      </c>
      <c r="C72" s="10" t="str">
        <f>IF(_xlfn.XLOOKUP(B72,'Diagnostic du projet'!B:B,'Diagnostic du projet'!D:D,"")="","",_xlfn.XLOOKUP(B72,'Diagnostic du projet'!B:B,'Diagnostic du projet'!D:D,""))</f>
        <v/>
      </c>
      <c r="D72" s="140"/>
      <c r="E72" s="141"/>
      <c r="F72" s="20" t="s">
        <v>340</v>
      </c>
      <c r="H72" s="63"/>
      <c r="I72" s="63"/>
    </row>
    <row r="73" spans="1:9" ht="40" x14ac:dyDescent="0.9">
      <c r="A73" s="139"/>
      <c r="B73" s="10" t="s">
        <v>58</v>
      </c>
      <c r="C73" s="10" t="str">
        <f>IF(_xlfn.XLOOKUP(B73,'Diagnostic du projet'!B:B,'Diagnostic du projet'!D:D,"")="","",_xlfn.XLOOKUP(B73,'Diagnostic du projet'!B:B,'Diagnostic du projet'!D:D,""))</f>
        <v/>
      </c>
      <c r="D73" s="140"/>
      <c r="E73" s="141"/>
      <c r="F73" s="20" t="s">
        <v>341</v>
      </c>
      <c r="H73" s="63"/>
      <c r="I73" s="63"/>
    </row>
    <row r="74" spans="1:9" ht="280" customHeight="1" x14ac:dyDescent="0.9">
      <c r="A74" s="139" t="s">
        <v>7</v>
      </c>
      <c r="B74" s="10" t="s">
        <v>132</v>
      </c>
      <c r="C74" s="10" t="str">
        <f>IF(_xlfn.XLOOKUP(B74,'Diagnostic du projet'!B:B,'Diagnostic du projet'!D:D,"")="","",_xlfn.XLOOKUP(B74,'Diagnostic du projet'!B:B,'Diagnostic du projet'!D:D,""))</f>
        <v/>
      </c>
      <c r="D74" s="140" t="s">
        <v>144</v>
      </c>
      <c r="E74" s="141" t="s">
        <v>342</v>
      </c>
      <c r="F74" s="20" t="s">
        <v>343</v>
      </c>
      <c r="H74" s="63"/>
      <c r="I74" s="63"/>
    </row>
    <row r="75" spans="1:9" ht="40" x14ac:dyDescent="0.9">
      <c r="A75" s="139"/>
      <c r="B75" s="10" t="s">
        <v>132</v>
      </c>
      <c r="C75" s="10" t="str">
        <f>IF(_xlfn.XLOOKUP(B75,'Diagnostic du projet'!B:B,'Diagnostic du projet'!D:D,"")="","",_xlfn.XLOOKUP(B75,'Diagnostic du projet'!B:B,'Diagnostic du projet'!D:D,""))</f>
        <v/>
      </c>
      <c r="D75" s="140"/>
      <c r="E75" s="141"/>
      <c r="F75" s="20" t="s">
        <v>491</v>
      </c>
      <c r="H75" s="63"/>
      <c r="I75" s="63"/>
    </row>
    <row r="76" spans="1:9" ht="40" x14ac:dyDescent="0.9">
      <c r="A76" s="139"/>
      <c r="B76" s="10" t="s">
        <v>132</v>
      </c>
      <c r="C76" s="10" t="str">
        <f>IF(_xlfn.XLOOKUP(B76,'Diagnostic du projet'!B:B,'Diagnostic du projet'!D:D,"")="","",_xlfn.XLOOKUP(B76,'Diagnostic du projet'!B:B,'Diagnostic du projet'!D:D,""))</f>
        <v/>
      </c>
      <c r="D76" s="140"/>
      <c r="E76" s="141"/>
      <c r="F76" s="20" t="s">
        <v>344</v>
      </c>
      <c r="H76" s="63"/>
      <c r="I76" s="63"/>
    </row>
    <row r="77" spans="1:9" ht="220" customHeight="1" x14ac:dyDescent="0.9">
      <c r="A77" s="139" t="s">
        <v>7</v>
      </c>
      <c r="B77" s="10" t="s">
        <v>134</v>
      </c>
      <c r="C77" s="10" t="str">
        <f>IF(_xlfn.XLOOKUP(B77,'Diagnostic du projet'!B:B,'Diagnostic du projet'!D:D,"")="","",_xlfn.XLOOKUP(B77,'Diagnostic du projet'!B:B,'Diagnostic du projet'!D:D,""))</f>
        <v/>
      </c>
      <c r="D77" s="140" t="s">
        <v>145</v>
      </c>
      <c r="E77" s="141" t="s">
        <v>345</v>
      </c>
      <c r="F77" s="20" t="s">
        <v>346</v>
      </c>
      <c r="H77" s="63"/>
      <c r="I77" s="63"/>
    </row>
    <row r="78" spans="1:9" ht="60" x14ac:dyDescent="0.9">
      <c r="A78" s="139"/>
      <c r="B78" s="10" t="s">
        <v>134</v>
      </c>
      <c r="C78" s="10" t="str">
        <f>IF(_xlfn.XLOOKUP(B78,'Diagnostic du projet'!B:B,'Diagnostic du projet'!D:D,"")="","",_xlfn.XLOOKUP(B78,'Diagnostic du projet'!B:B,'Diagnostic du projet'!D:D,""))</f>
        <v/>
      </c>
      <c r="D78" s="140"/>
      <c r="E78" s="141"/>
      <c r="F78" s="20" t="s">
        <v>348</v>
      </c>
      <c r="H78" s="63"/>
      <c r="I78" s="63"/>
    </row>
    <row r="79" spans="1:9" ht="74.5" customHeight="1" x14ac:dyDescent="0.9">
      <c r="A79" s="139"/>
      <c r="B79" s="10" t="s">
        <v>134</v>
      </c>
      <c r="C79" s="10" t="str">
        <f>IF(_xlfn.XLOOKUP(B79,'Diagnostic du projet'!B:B,'Diagnostic du projet'!D:D,"")="","",_xlfn.XLOOKUP(B79,'Diagnostic du projet'!B:B,'Diagnostic du projet'!D:D,""))</f>
        <v/>
      </c>
      <c r="D79" s="140"/>
      <c r="E79" s="141"/>
      <c r="F79" s="20" t="s">
        <v>347</v>
      </c>
      <c r="H79" s="63"/>
      <c r="I79" s="63"/>
    </row>
    <row r="80" spans="1:9" ht="40" x14ac:dyDescent="0.9">
      <c r="A80" s="139"/>
      <c r="B80" s="10" t="s">
        <v>134</v>
      </c>
      <c r="C80" s="10" t="str">
        <f>IF(_xlfn.XLOOKUP(B80,'Diagnostic du projet'!B:B,'Diagnostic du projet'!D:D,"")="","",_xlfn.XLOOKUP(B80,'Diagnostic du projet'!B:B,'Diagnostic du projet'!D:D,""))</f>
        <v/>
      </c>
      <c r="D80" s="140"/>
      <c r="E80" s="141"/>
      <c r="F80" s="20" t="s">
        <v>349</v>
      </c>
      <c r="H80" s="63"/>
      <c r="I80" s="63"/>
    </row>
    <row r="81" spans="1:11" x14ac:dyDescent="0.9">
      <c r="A81" s="130" t="s">
        <v>103</v>
      </c>
      <c r="B81" s="130"/>
      <c r="C81" s="130"/>
      <c r="D81" s="130"/>
      <c r="E81" s="130"/>
      <c r="F81" s="130"/>
      <c r="G81" s="130"/>
      <c r="H81" s="130"/>
      <c r="I81" s="130"/>
      <c r="J81" s="1"/>
      <c r="K81" s="1"/>
    </row>
    <row r="82" spans="1:11" ht="300" customHeight="1" x14ac:dyDescent="0.9">
      <c r="A82" s="139" t="s">
        <v>8</v>
      </c>
      <c r="B82" s="10" t="s">
        <v>70</v>
      </c>
      <c r="C82" s="10" t="str">
        <f>IF(_xlfn.XLOOKUP(B82,'Diagnostic du projet'!B:B,'Diagnostic du projet'!D:D,"")="","",_xlfn.XLOOKUP(B82,'Diagnostic du projet'!B:B,'Diagnostic du projet'!D:D,""))</f>
        <v/>
      </c>
      <c r="D82" s="140" t="s">
        <v>151</v>
      </c>
      <c r="E82" s="141" t="s">
        <v>350</v>
      </c>
      <c r="F82" s="20" t="s">
        <v>351</v>
      </c>
      <c r="H82" s="63"/>
      <c r="I82" s="63"/>
    </row>
    <row r="83" spans="1:11" ht="40" x14ac:dyDescent="0.9">
      <c r="A83" s="139"/>
      <c r="B83" s="10" t="s">
        <v>70</v>
      </c>
      <c r="C83" s="10" t="str">
        <f>IF(_xlfn.XLOOKUP(B83,'Diagnostic du projet'!B:B,'Diagnostic du projet'!D:D,"")="","",_xlfn.XLOOKUP(B83,'Diagnostic du projet'!B:B,'Diagnostic du projet'!D:D,""))</f>
        <v/>
      </c>
      <c r="D83" s="140"/>
      <c r="E83" s="141"/>
      <c r="F83" s="20" t="s">
        <v>352</v>
      </c>
      <c r="H83" s="63"/>
      <c r="I83" s="63"/>
    </row>
    <row r="84" spans="1:11" ht="240" customHeight="1" x14ac:dyDescent="0.9">
      <c r="A84" s="139" t="s">
        <v>8</v>
      </c>
      <c r="B84" s="10" t="s">
        <v>71</v>
      </c>
      <c r="C84" s="10" t="str">
        <f>IF(_xlfn.XLOOKUP(B84,'Diagnostic du projet'!B:B,'Diagnostic du projet'!D:D,"")="","",_xlfn.XLOOKUP(B84,'Diagnostic du projet'!B:B,'Diagnostic du projet'!D:D,""))</f>
        <v/>
      </c>
      <c r="D84" s="140" t="s">
        <v>152</v>
      </c>
      <c r="E84" s="141" t="s">
        <v>355</v>
      </c>
      <c r="F84" s="20" t="s">
        <v>492</v>
      </c>
      <c r="H84" s="63"/>
      <c r="I84" s="63"/>
    </row>
    <row r="85" spans="1:11" ht="60" x14ac:dyDescent="0.9">
      <c r="A85" s="139"/>
      <c r="B85" s="10" t="s">
        <v>71</v>
      </c>
      <c r="C85" s="10" t="str">
        <f>IF(_xlfn.XLOOKUP(B85,'Diagnostic du projet'!B:B,'Diagnostic du projet'!D:D,"")="","",_xlfn.XLOOKUP(B85,'Diagnostic du projet'!B:B,'Diagnostic du projet'!D:D,""))</f>
        <v/>
      </c>
      <c r="D85" s="140"/>
      <c r="E85" s="141"/>
      <c r="F85" s="20" t="s">
        <v>353</v>
      </c>
      <c r="H85" s="63"/>
      <c r="I85" s="63"/>
    </row>
    <row r="86" spans="1:11" ht="60" x14ac:dyDescent="0.9">
      <c r="A86" s="139"/>
      <c r="B86" s="10" t="s">
        <v>71</v>
      </c>
      <c r="C86" s="10" t="str">
        <f>IF(_xlfn.XLOOKUP(B86,'Diagnostic du projet'!B:B,'Diagnostic du projet'!D:D,"")="","",_xlfn.XLOOKUP(B86,'Diagnostic du projet'!B:B,'Diagnostic du projet'!D:D,""))</f>
        <v/>
      </c>
      <c r="D86" s="140"/>
      <c r="E86" s="141"/>
      <c r="F86" s="20" t="s">
        <v>354</v>
      </c>
      <c r="H86" s="63"/>
      <c r="I86" s="63"/>
    </row>
    <row r="87" spans="1:11" ht="220" customHeight="1" x14ac:dyDescent="0.9">
      <c r="A87" s="139" t="s">
        <v>8</v>
      </c>
      <c r="B87" s="10" t="s">
        <v>72</v>
      </c>
      <c r="C87" s="10" t="str">
        <f>IF(_xlfn.XLOOKUP(B87,'Diagnostic du projet'!B:B,'Diagnostic du projet'!D:D,"")="","",_xlfn.XLOOKUP(B87,'Diagnostic du projet'!B:B,'Diagnostic du projet'!D:D,""))</f>
        <v/>
      </c>
      <c r="D87" s="140" t="s">
        <v>153</v>
      </c>
      <c r="E87" s="141" t="s">
        <v>356</v>
      </c>
      <c r="F87" s="20" t="s">
        <v>357</v>
      </c>
      <c r="H87" s="63"/>
      <c r="I87" s="63"/>
    </row>
    <row r="88" spans="1:11" ht="60" x14ac:dyDescent="0.9">
      <c r="A88" s="139"/>
      <c r="B88" s="10" t="s">
        <v>72</v>
      </c>
      <c r="C88" s="10" t="str">
        <f>IF(_xlfn.XLOOKUP(B88,'Diagnostic du projet'!B:B,'Diagnostic du projet'!D:D,"")="","",_xlfn.XLOOKUP(B88,'Diagnostic du projet'!B:B,'Diagnostic du projet'!D:D,""))</f>
        <v/>
      </c>
      <c r="D88" s="140"/>
      <c r="E88" s="141"/>
      <c r="F88" s="20" t="s">
        <v>358</v>
      </c>
      <c r="H88" s="63"/>
      <c r="I88" s="63"/>
    </row>
    <row r="89" spans="1:11" ht="60" x14ac:dyDescent="0.9">
      <c r="A89" s="139"/>
      <c r="B89" s="10" t="s">
        <v>72</v>
      </c>
      <c r="C89" s="10" t="str">
        <f>IF(_xlfn.XLOOKUP(B89,'Diagnostic du projet'!B:B,'Diagnostic du projet'!D:D,"")="","",_xlfn.XLOOKUP(B89,'Diagnostic du projet'!B:B,'Diagnostic du projet'!D:D,""))</f>
        <v/>
      </c>
      <c r="D89" s="140"/>
      <c r="E89" s="141"/>
      <c r="F89" s="20" t="s">
        <v>359</v>
      </c>
      <c r="H89" s="63"/>
      <c r="I89" s="63"/>
    </row>
    <row r="90" spans="1:11" ht="409.6" customHeight="1" x14ac:dyDescent="0.9">
      <c r="A90" s="56" t="s">
        <v>8</v>
      </c>
      <c r="B90" s="10" t="s">
        <v>73</v>
      </c>
      <c r="C90" s="10" t="str">
        <f>IF(_xlfn.XLOOKUP(B90,'Diagnostic du projet'!B:B,'Diagnostic du projet'!D:D,"")="","",_xlfn.XLOOKUP(B90,'Diagnostic du projet'!B:B,'Diagnostic du projet'!D:D,""))</f>
        <v/>
      </c>
      <c r="D90" s="9" t="s">
        <v>154</v>
      </c>
      <c r="E90" s="57" t="s">
        <v>361</v>
      </c>
      <c r="F90" s="20" t="s">
        <v>360</v>
      </c>
      <c r="H90" s="63"/>
      <c r="I90" s="63"/>
    </row>
    <row r="91" spans="1:11" ht="240" customHeight="1" x14ac:dyDescent="0.9">
      <c r="A91" s="139" t="s">
        <v>8</v>
      </c>
      <c r="B91" s="10" t="s">
        <v>74</v>
      </c>
      <c r="C91" s="10" t="str">
        <f>IF(_xlfn.XLOOKUP(B91,'Diagnostic du projet'!B:B,'Diagnostic du projet'!D:D,"")="","",_xlfn.XLOOKUP(B91,'Diagnostic du projet'!B:B,'Diagnostic du projet'!D:D,""))</f>
        <v/>
      </c>
      <c r="D91" s="140" t="s">
        <v>155</v>
      </c>
      <c r="E91" s="141" t="s">
        <v>362</v>
      </c>
      <c r="F91" s="20" t="s">
        <v>363</v>
      </c>
      <c r="H91" s="63"/>
      <c r="I91" s="63"/>
    </row>
    <row r="92" spans="1:11" ht="40" x14ac:dyDescent="0.9">
      <c r="A92" s="139"/>
      <c r="B92" s="10" t="s">
        <v>74</v>
      </c>
      <c r="C92" s="10" t="str">
        <f>IF(_xlfn.XLOOKUP(B92,'Diagnostic du projet'!B:B,'Diagnostic du projet'!D:D,"")="","",_xlfn.XLOOKUP(B92,'Diagnostic du projet'!B:B,'Diagnostic du projet'!D:D,""))</f>
        <v/>
      </c>
      <c r="D92" s="140"/>
      <c r="E92" s="141"/>
      <c r="F92" s="20" t="s">
        <v>493</v>
      </c>
      <c r="H92" s="63"/>
      <c r="I92" s="63"/>
    </row>
    <row r="93" spans="1:11" ht="200" customHeight="1" x14ac:dyDescent="0.9">
      <c r="A93" s="139" t="s">
        <v>8</v>
      </c>
      <c r="B93" s="10" t="s">
        <v>75</v>
      </c>
      <c r="C93" s="10" t="str">
        <f>IF(_xlfn.XLOOKUP(B93,'Diagnostic du projet'!B:B,'Diagnostic du projet'!D:D,"")="","",_xlfn.XLOOKUP(B93,'Diagnostic du projet'!B:B,'Diagnostic du projet'!D:D,""))</f>
        <v/>
      </c>
      <c r="D93" s="140" t="s">
        <v>156</v>
      </c>
      <c r="E93" s="141" t="s">
        <v>364</v>
      </c>
      <c r="F93" s="20" t="s">
        <v>365</v>
      </c>
      <c r="H93" s="63"/>
      <c r="I93" s="63"/>
    </row>
    <row r="94" spans="1:11" ht="40" x14ac:dyDescent="0.9">
      <c r="A94" s="139"/>
      <c r="B94" s="10" t="s">
        <v>75</v>
      </c>
      <c r="C94" s="10" t="str">
        <f>IF(_xlfn.XLOOKUP(B94,'Diagnostic du projet'!B:B,'Diagnostic du projet'!D:D,"")="","",_xlfn.XLOOKUP(B94,'Diagnostic du projet'!B:B,'Diagnostic du projet'!D:D,""))</f>
        <v/>
      </c>
      <c r="D94" s="140"/>
      <c r="E94" s="141"/>
      <c r="F94" s="20" t="s">
        <v>366</v>
      </c>
      <c r="H94" s="63"/>
      <c r="I94" s="63"/>
    </row>
    <row r="95" spans="1:11" ht="180" customHeight="1" x14ac:dyDescent="0.9">
      <c r="A95" s="139" t="s">
        <v>8</v>
      </c>
      <c r="B95" s="10" t="s">
        <v>76</v>
      </c>
      <c r="C95" s="10" t="str">
        <f>IF(_xlfn.XLOOKUP(B95,'Diagnostic du projet'!B:B,'Diagnostic du projet'!D:D,"")="","",_xlfn.XLOOKUP(B95,'Diagnostic du projet'!B:B,'Diagnostic du projet'!D:D,""))</f>
        <v/>
      </c>
      <c r="D95" s="140" t="s">
        <v>157</v>
      </c>
      <c r="E95" s="141" t="s">
        <v>367</v>
      </c>
      <c r="F95" s="20" t="s">
        <v>368</v>
      </c>
      <c r="G95" s="76" t="s">
        <v>528</v>
      </c>
      <c r="H95" s="63"/>
      <c r="I95" s="63"/>
    </row>
    <row r="96" spans="1:11" ht="40" x14ac:dyDescent="0.9">
      <c r="A96" s="139"/>
      <c r="B96" s="10" t="s">
        <v>76</v>
      </c>
      <c r="C96" s="10" t="str">
        <f>IF(_xlfn.XLOOKUP(B96,'Diagnostic du projet'!B:B,'Diagnostic du projet'!D:D,"")="","",_xlfn.XLOOKUP(B96,'Diagnostic du projet'!B:B,'Diagnostic du projet'!D:D,""))</f>
        <v/>
      </c>
      <c r="D96" s="140"/>
      <c r="E96" s="141"/>
      <c r="F96" s="20" t="s">
        <v>369</v>
      </c>
      <c r="H96" s="63"/>
      <c r="I96" s="63"/>
    </row>
    <row r="97" spans="1:9" ht="40" x14ac:dyDescent="0.9">
      <c r="A97" s="139"/>
      <c r="B97" s="10" t="s">
        <v>76</v>
      </c>
      <c r="C97" s="10" t="str">
        <f>IF(_xlfn.XLOOKUP(B97,'Diagnostic du projet'!B:B,'Diagnostic du projet'!D:D,"")="","",_xlfn.XLOOKUP(B97,'Diagnostic du projet'!B:B,'Diagnostic du projet'!D:D,""))</f>
        <v/>
      </c>
      <c r="D97" s="140"/>
      <c r="E97" s="141"/>
      <c r="F97" s="20" t="s">
        <v>370</v>
      </c>
      <c r="H97" s="63"/>
      <c r="I97" s="63"/>
    </row>
    <row r="98" spans="1:9" ht="320" customHeight="1" x14ac:dyDescent="0.9">
      <c r="A98" s="139" t="s">
        <v>8</v>
      </c>
      <c r="B98" s="10" t="s">
        <v>77</v>
      </c>
      <c r="C98" s="10" t="str">
        <f>IF(_xlfn.XLOOKUP(B98,'Diagnostic du projet'!B:B,'Diagnostic du projet'!D:D,"")="","",_xlfn.XLOOKUP(B98,'Diagnostic du projet'!B:B,'Diagnostic du projet'!D:D,""))</f>
        <v/>
      </c>
      <c r="D98" s="140" t="s">
        <v>158</v>
      </c>
      <c r="E98" s="141" t="s">
        <v>371</v>
      </c>
      <c r="F98" s="20" t="s">
        <v>494</v>
      </c>
      <c r="G98" s="76" t="s">
        <v>545</v>
      </c>
      <c r="H98" s="63"/>
      <c r="I98" s="63"/>
    </row>
    <row r="99" spans="1:9" ht="60" x14ac:dyDescent="0.9">
      <c r="A99" s="139"/>
      <c r="B99" s="10" t="s">
        <v>77</v>
      </c>
      <c r="C99" s="10" t="str">
        <f>IF(_xlfn.XLOOKUP(B99,'Diagnostic du projet'!B:B,'Diagnostic du projet'!D:D,"")="","",_xlfn.XLOOKUP(B99,'Diagnostic du projet'!B:B,'Diagnostic du projet'!D:D,""))</f>
        <v/>
      </c>
      <c r="D99" s="140"/>
      <c r="E99" s="141"/>
      <c r="F99" s="20" t="s">
        <v>373</v>
      </c>
      <c r="H99" s="63"/>
      <c r="I99" s="63"/>
    </row>
    <row r="100" spans="1:9" ht="140" x14ac:dyDescent="0.9">
      <c r="A100" s="139"/>
      <c r="B100" s="10" t="s">
        <v>77</v>
      </c>
      <c r="C100" s="10" t="str">
        <f>IF(_xlfn.XLOOKUP(B100,'Diagnostic du projet'!B:B,'Diagnostic du projet'!D:D,"")="","",_xlfn.XLOOKUP(B100,'Diagnostic du projet'!B:B,'Diagnostic du projet'!D:D,""))</f>
        <v/>
      </c>
      <c r="D100" s="140"/>
      <c r="E100" s="141"/>
      <c r="F100" s="20" t="s">
        <v>372</v>
      </c>
      <c r="H100" s="63"/>
      <c r="I100" s="63"/>
    </row>
    <row r="101" spans="1:9" ht="72.5" customHeight="1" x14ac:dyDescent="0.9">
      <c r="A101" s="139"/>
      <c r="B101" s="10" t="s">
        <v>77</v>
      </c>
      <c r="C101" s="10" t="str">
        <f>IF(_xlfn.XLOOKUP(B101,'Diagnostic du projet'!B:B,'Diagnostic du projet'!D:D,"")="","",_xlfn.XLOOKUP(B101,'Diagnostic du projet'!B:B,'Diagnostic du projet'!D:D,""))</f>
        <v/>
      </c>
      <c r="D101" s="140"/>
      <c r="E101" s="141"/>
      <c r="F101" s="20" t="s">
        <v>495</v>
      </c>
      <c r="H101" s="63"/>
      <c r="I101" s="63"/>
    </row>
    <row r="102" spans="1:9" ht="100" x14ac:dyDescent="0.9">
      <c r="A102" s="56" t="s">
        <v>8</v>
      </c>
      <c r="B102" s="10" t="s">
        <v>78</v>
      </c>
      <c r="C102" s="10" t="str">
        <f>IF(_xlfn.XLOOKUP(B102,'Diagnostic du projet'!B:B,'Diagnostic du projet'!D:D,"")="","",_xlfn.XLOOKUP(B102,'Diagnostic du projet'!B:B,'Diagnostic du projet'!D:D,""))</f>
        <v/>
      </c>
      <c r="D102" s="9" t="s">
        <v>159</v>
      </c>
      <c r="E102" s="57" t="s">
        <v>374</v>
      </c>
      <c r="F102" s="20" t="s">
        <v>375</v>
      </c>
      <c r="H102" s="63"/>
      <c r="I102" s="63"/>
    </row>
    <row r="103" spans="1:9" ht="200" customHeight="1" x14ac:dyDescent="0.9">
      <c r="A103" s="139" t="s">
        <v>8</v>
      </c>
      <c r="B103" s="10" t="s">
        <v>79</v>
      </c>
      <c r="C103" s="10" t="str">
        <f>IF(_xlfn.XLOOKUP(B103,'Diagnostic du projet'!B:B,'Diagnostic du projet'!D:D,"")="","",_xlfn.XLOOKUP(B103,'Diagnostic du projet'!B:B,'Diagnostic du projet'!D:D,""))</f>
        <v/>
      </c>
      <c r="D103" s="140" t="s">
        <v>164</v>
      </c>
      <c r="E103" s="141" t="s">
        <v>376</v>
      </c>
      <c r="F103" s="20" t="s">
        <v>378</v>
      </c>
      <c r="H103" s="63"/>
      <c r="I103" s="63"/>
    </row>
    <row r="104" spans="1:9" ht="40" x14ac:dyDescent="0.9">
      <c r="A104" s="139"/>
      <c r="B104" s="10" t="s">
        <v>79</v>
      </c>
      <c r="C104" s="10" t="str">
        <f>IF(_xlfn.XLOOKUP(B104,'Diagnostic du projet'!B:B,'Diagnostic du projet'!D:D,"")="","",_xlfn.XLOOKUP(B104,'Diagnostic du projet'!B:B,'Diagnostic du projet'!D:D,""))</f>
        <v/>
      </c>
      <c r="D104" s="140"/>
      <c r="E104" s="141"/>
      <c r="F104" s="20" t="s">
        <v>379</v>
      </c>
      <c r="H104" s="63"/>
      <c r="I104" s="63"/>
    </row>
    <row r="105" spans="1:9" ht="40" x14ac:dyDescent="0.9">
      <c r="A105" s="139"/>
      <c r="B105" s="10" t="s">
        <v>79</v>
      </c>
      <c r="C105" s="10" t="str">
        <f>IF(_xlfn.XLOOKUP(B105,'Diagnostic du projet'!B:B,'Diagnostic du projet'!D:D,"")="","",_xlfn.XLOOKUP(B105,'Diagnostic du projet'!B:B,'Diagnostic du projet'!D:D,""))</f>
        <v/>
      </c>
      <c r="D105" s="140"/>
      <c r="E105" s="141"/>
      <c r="F105" s="20" t="s">
        <v>377</v>
      </c>
      <c r="H105" s="63"/>
      <c r="I105" s="63"/>
    </row>
    <row r="106" spans="1:9" ht="200" customHeight="1" x14ac:dyDescent="0.9">
      <c r="A106" s="139" t="s">
        <v>8</v>
      </c>
      <c r="B106" s="10" t="s">
        <v>80</v>
      </c>
      <c r="C106" s="10" t="str">
        <f>IF(_xlfn.XLOOKUP(B106,'Diagnostic du projet'!B:B,'Diagnostic du projet'!D:D,"")="","",_xlfn.XLOOKUP(B106,'Diagnostic du projet'!B:B,'Diagnostic du projet'!D:D,""))</f>
        <v/>
      </c>
      <c r="D106" s="140" t="s">
        <v>160</v>
      </c>
      <c r="E106" s="141" t="s">
        <v>380</v>
      </c>
      <c r="F106" s="20" t="s">
        <v>506</v>
      </c>
      <c r="H106" s="63"/>
      <c r="I106" s="63"/>
    </row>
    <row r="107" spans="1:9" ht="40" x14ac:dyDescent="0.9">
      <c r="A107" s="139"/>
      <c r="B107" s="10" t="s">
        <v>80</v>
      </c>
      <c r="C107" s="10" t="str">
        <f>IF(_xlfn.XLOOKUP(B107,'Diagnostic du projet'!B:B,'Diagnostic du projet'!D:D,"")="","",_xlfn.XLOOKUP(B107,'Diagnostic du projet'!B:B,'Diagnostic du projet'!D:D,""))</f>
        <v/>
      </c>
      <c r="D107" s="140"/>
      <c r="E107" s="141"/>
      <c r="F107" s="20" t="s">
        <v>381</v>
      </c>
      <c r="H107" s="63"/>
      <c r="I107" s="63"/>
    </row>
    <row r="108" spans="1:9" ht="40" x14ac:dyDescent="0.9">
      <c r="A108" s="139"/>
      <c r="B108" s="10" t="s">
        <v>80</v>
      </c>
      <c r="C108" s="10" t="str">
        <f>IF(_xlfn.XLOOKUP(B108,'Diagnostic du projet'!B:B,'Diagnostic du projet'!D:D,"")="","",_xlfn.XLOOKUP(B108,'Diagnostic du projet'!B:B,'Diagnostic du projet'!D:D,""))</f>
        <v/>
      </c>
      <c r="D108" s="140"/>
      <c r="E108" s="141"/>
      <c r="F108" s="20" t="s">
        <v>382</v>
      </c>
      <c r="H108" s="63"/>
      <c r="I108" s="63"/>
    </row>
    <row r="109" spans="1:9" ht="180" customHeight="1" x14ac:dyDescent="0.9">
      <c r="A109" s="139" t="s">
        <v>8</v>
      </c>
      <c r="B109" s="10" t="s">
        <v>81</v>
      </c>
      <c r="C109" s="10" t="str">
        <f>IF(_xlfn.XLOOKUP(B109,'Diagnostic du projet'!B:B,'Diagnostic du projet'!D:D,"")="","",_xlfn.XLOOKUP(B109,'Diagnostic du projet'!B:B,'Diagnostic du projet'!D:D,""))</f>
        <v/>
      </c>
      <c r="D109" s="140" t="s">
        <v>161</v>
      </c>
      <c r="E109" s="141" t="s">
        <v>383</v>
      </c>
      <c r="F109" s="20" t="s">
        <v>384</v>
      </c>
      <c r="H109" s="63"/>
      <c r="I109" s="63"/>
    </row>
    <row r="110" spans="1:9" ht="40" x14ac:dyDescent="0.9">
      <c r="A110" s="139"/>
      <c r="B110" s="10" t="s">
        <v>81</v>
      </c>
      <c r="C110" s="10" t="str">
        <f>IF(_xlfn.XLOOKUP(B110,'Diagnostic du projet'!B:B,'Diagnostic du projet'!D:D,"")="","",_xlfn.XLOOKUP(B110,'Diagnostic du projet'!B:B,'Diagnostic du projet'!D:D,""))</f>
        <v/>
      </c>
      <c r="D110" s="140"/>
      <c r="E110" s="141"/>
      <c r="F110" s="20" t="s">
        <v>385</v>
      </c>
      <c r="H110" s="63"/>
      <c r="I110" s="63"/>
    </row>
    <row r="111" spans="1:9" ht="40" x14ac:dyDescent="0.9">
      <c r="A111" s="139"/>
      <c r="B111" s="10" t="s">
        <v>81</v>
      </c>
      <c r="C111" s="10" t="str">
        <f>IF(_xlfn.XLOOKUP(B111,'Diagnostic du projet'!B:B,'Diagnostic du projet'!D:D,"")="","",_xlfn.XLOOKUP(B111,'Diagnostic du projet'!B:B,'Diagnostic du projet'!D:D,""))</f>
        <v/>
      </c>
      <c r="D111" s="140"/>
      <c r="E111" s="141"/>
      <c r="F111" s="20" t="s">
        <v>386</v>
      </c>
      <c r="H111" s="63"/>
      <c r="I111" s="63"/>
    </row>
    <row r="112" spans="1:9" ht="57.5" customHeight="1" x14ac:dyDescent="0.9">
      <c r="A112" s="139"/>
      <c r="B112" s="10" t="s">
        <v>81</v>
      </c>
      <c r="C112" s="10" t="str">
        <f>IF(_xlfn.XLOOKUP(B112,'Diagnostic du projet'!B:B,'Diagnostic du projet'!D:D,"")="","",_xlfn.XLOOKUP(B112,'Diagnostic du projet'!B:B,'Diagnostic du projet'!D:D,""))</f>
        <v/>
      </c>
      <c r="D112" s="140"/>
      <c r="E112" s="141"/>
      <c r="F112" s="20" t="s">
        <v>387</v>
      </c>
      <c r="H112" s="63"/>
      <c r="I112" s="63"/>
    </row>
    <row r="113" spans="1:11" ht="105.5" customHeight="1" x14ac:dyDescent="0.9">
      <c r="A113" s="139" t="s">
        <v>8</v>
      </c>
      <c r="B113" s="10" t="s">
        <v>147</v>
      </c>
      <c r="C113" s="10" t="str">
        <f>IF(_xlfn.XLOOKUP(B113,'Diagnostic du projet'!B:B,'Diagnostic du projet'!D:D,"")="","",_xlfn.XLOOKUP(B113,'Diagnostic du projet'!B:B,'Diagnostic du projet'!D:D,""))</f>
        <v/>
      </c>
      <c r="D113" s="140" t="s">
        <v>162</v>
      </c>
      <c r="E113" s="141" t="s">
        <v>388</v>
      </c>
      <c r="F113" s="20" t="s">
        <v>389</v>
      </c>
      <c r="H113" s="63"/>
      <c r="I113" s="63"/>
    </row>
    <row r="114" spans="1:11" ht="40" x14ac:dyDescent="0.9">
      <c r="A114" s="139"/>
      <c r="B114" s="10" t="s">
        <v>147</v>
      </c>
      <c r="C114" s="10" t="str">
        <f>IF(_xlfn.XLOOKUP(B114,'Diagnostic du projet'!B:B,'Diagnostic du projet'!D:D,"")="","",_xlfn.XLOOKUP(B114,'Diagnostic du projet'!B:B,'Diagnostic du projet'!D:D,""))</f>
        <v/>
      </c>
      <c r="D114" s="140"/>
      <c r="E114" s="141"/>
      <c r="F114" s="20" t="s">
        <v>390</v>
      </c>
      <c r="H114" s="63"/>
      <c r="I114" s="63"/>
    </row>
    <row r="115" spans="1:11" ht="180" customHeight="1" x14ac:dyDescent="0.9">
      <c r="A115" s="139" t="s">
        <v>8</v>
      </c>
      <c r="B115" s="10" t="s">
        <v>148</v>
      </c>
      <c r="C115" s="10" t="str">
        <f>IF(_xlfn.XLOOKUP(B115,'Diagnostic du projet'!B:B,'Diagnostic du projet'!D:D,"")="","",_xlfn.XLOOKUP(B115,'Diagnostic du projet'!B:B,'Diagnostic du projet'!D:D,""))</f>
        <v/>
      </c>
      <c r="D115" s="140" t="s">
        <v>163</v>
      </c>
      <c r="E115" s="141" t="s">
        <v>391</v>
      </c>
      <c r="F115" s="20" t="s">
        <v>392</v>
      </c>
      <c r="H115" s="63"/>
      <c r="I115" s="63"/>
    </row>
    <row r="116" spans="1:11" ht="40" x14ac:dyDescent="0.9">
      <c r="A116" s="139"/>
      <c r="B116" s="10" t="s">
        <v>148</v>
      </c>
      <c r="C116" s="10" t="str">
        <f>IF(_xlfn.XLOOKUP(B116,'Diagnostic du projet'!B:B,'Diagnostic du projet'!D:D,"")="","",_xlfn.XLOOKUP(B116,'Diagnostic du projet'!B:B,'Diagnostic du projet'!D:D,""))</f>
        <v/>
      </c>
      <c r="D116" s="140"/>
      <c r="E116" s="141"/>
      <c r="F116" s="20" t="s">
        <v>393</v>
      </c>
      <c r="H116" s="63"/>
      <c r="I116" s="63"/>
    </row>
    <row r="117" spans="1:11" x14ac:dyDescent="0.9">
      <c r="A117" s="130" t="s">
        <v>166</v>
      </c>
      <c r="B117" s="130"/>
      <c r="C117" s="130"/>
      <c r="D117" s="130"/>
      <c r="E117" s="130"/>
      <c r="F117" s="130"/>
      <c r="G117" s="130"/>
      <c r="H117" s="130"/>
      <c r="I117" s="130"/>
      <c r="J117" s="1"/>
      <c r="K117" s="1"/>
    </row>
    <row r="118" spans="1:11" ht="84.5" customHeight="1" x14ac:dyDescent="0.9">
      <c r="A118" s="139" t="s">
        <v>166</v>
      </c>
      <c r="B118" s="10" t="s">
        <v>89</v>
      </c>
      <c r="C118" s="10" t="str">
        <f>IF(_xlfn.XLOOKUP(B118,'Diagnostic du projet'!B:B,'Diagnostic du projet'!D:D,"")="","",_xlfn.XLOOKUP(B118,'Diagnostic du projet'!B:B,'Diagnostic du projet'!D:D,""))</f>
        <v/>
      </c>
      <c r="D118" s="140" t="s">
        <v>172</v>
      </c>
      <c r="E118" s="141" t="s">
        <v>394</v>
      </c>
      <c r="F118" s="20" t="s">
        <v>395</v>
      </c>
      <c r="G118" s="76" t="s">
        <v>541</v>
      </c>
      <c r="H118" s="63"/>
      <c r="I118" s="63"/>
    </row>
    <row r="119" spans="1:11" ht="64.5" x14ac:dyDescent="0.9">
      <c r="A119" s="139"/>
      <c r="B119" s="10" t="s">
        <v>89</v>
      </c>
      <c r="C119" s="10" t="str">
        <f>IF(_xlfn.XLOOKUP(B119,'Diagnostic du projet'!B:B,'Diagnostic du projet'!D:D,"")="","",_xlfn.XLOOKUP(B119,'Diagnostic du projet'!B:B,'Diagnostic du projet'!D:D,""))</f>
        <v/>
      </c>
      <c r="D119" s="140"/>
      <c r="E119" s="141"/>
      <c r="F119" s="20" t="s">
        <v>396</v>
      </c>
      <c r="G119" s="76" t="s">
        <v>542</v>
      </c>
      <c r="H119" s="63"/>
      <c r="I119" s="63"/>
    </row>
    <row r="120" spans="1:11" ht="68" customHeight="1" x14ac:dyDescent="0.9">
      <c r="A120" s="139"/>
      <c r="B120" s="10" t="s">
        <v>89</v>
      </c>
      <c r="C120" s="10" t="str">
        <f>IF(_xlfn.XLOOKUP(B120,'Diagnostic du projet'!B:B,'Diagnostic du projet'!D:D,"")="","",_xlfn.XLOOKUP(B120,'Diagnostic du projet'!B:B,'Diagnostic du projet'!D:D,""))</f>
        <v/>
      </c>
      <c r="D120" s="140"/>
      <c r="E120" s="141"/>
      <c r="F120" s="20" t="s">
        <v>397</v>
      </c>
      <c r="H120" s="63"/>
      <c r="I120" s="63"/>
    </row>
    <row r="121" spans="1:11" ht="129" x14ac:dyDescent="0.9">
      <c r="A121" s="139"/>
      <c r="B121" s="10" t="s">
        <v>89</v>
      </c>
      <c r="C121" s="10" t="str">
        <f>IF(_xlfn.XLOOKUP(B121,'Diagnostic du projet'!B:B,'Diagnostic du projet'!D:D,"")="","",_xlfn.XLOOKUP(B121,'Diagnostic du projet'!B:B,'Diagnostic du projet'!D:D,""))</f>
        <v/>
      </c>
      <c r="D121" s="140"/>
      <c r="E121" s="141"/>
      <c r="F121" s="20" t="s">
        <v>398</v>
      </c>
      <c r="G121" s="76" t="s">
        <v>541</v>
      </c>
      <c r="H121" s="63"/>
      <c r="I121" s="63"/>
    </row>
    <row r="122" spans="1:11" ht="40" x14ac:dyDescent="0.9">
      <c r="A122" s="139"/>
      <c r="B122" s="10" t="s">
        <v>89</v>
      </c>
      <c r="C122" s="10" t="str">
        <f>IF(_xlfn.XLOOKUP(B122,'Diagnostic du projet'!B:B,'Diagnostic du projet'!D:D,"")="","",_xlfn.XLOOKUP(B122,'Diagnostic du projet'!B:B,'Diagnostic du projet'!D:D,""))</f>
        <v/>
      </c>
      <c r="D122" s="140"/>
      <c r="E122" s="141"/>
      <c r="F122" s="20" t="s">
        <v>399</v>
      </c>
      <c r="H122" s="63"/>
      <c r="I122" s="63"/>
    </row>
    <row r="123" spans="1:11" ht="60" x14ac:dyDescent="0.9">
      <c r="A123" s="139"/>
      <c r="B123" s="10" t="s">
        <v>89</v>
      </c>
      <c r="C123" s="10" t="str">
        <f>IF(_xlfn.XLOOKUP(B123,'Diagnostic du projet'!B:B,'Diagnostic du projet'!D:D,"")="","",_xlfn.XLOOKUP(B123,'Diagnostic du projet'!B:B,'Diagnostic du projet'!D:D,""))</f>
        <v/>
      </c>
      <c r="D123" s="140"/>
      <c r="E123" s="141"/>
      <c r="F123" s="20" t="s">
        <v>400</v>
      </c>
      <c r="G123" s="76" t="s">
        <v>539</v>
      </c>
      <c r="H123" s="63"/>
      <c r="I123" s="63"/>
    </row>
    <row r="124" spans="1:11" ht="60" x14ac:dyDescent="0.9">
      <c r="A124" s="139"/>
      <c r="B124" s="10" t="s">
        <v>89</v>
      </c>
      <c r="C124" s="10" t="str">
        <f>IF(_xlfn.XLOOKUP(B124,'Diagnostic du projet'!B:B,'Diagnostic du projet'!D:D,"")="","",_xlfn.XLOOKUP(B124,'Diagnostic du projet'!B:B,'Diagnostic du projet'!D:D,""))</f>
        <v/>
      </c>
      <c r="D124" s="140"/>
      <c r="E124" s="141"/>
      <c r="F124" s="20" t="s">
        <v>401</v>
      </c>
      <c r="H124" s="63"/>
      <c r="I124" s="63"/>
    </row>
    <row r="125" spans="1:11" ht="193.5" customHeight="1" x14ac:dyDescent="0.9">
      <c r="A125" s="139" t="s">
        <v>166</v>
      </c>
      <c r="B125" s="10" t="s">
        <v>90</v>
      </c>
      <c r="C125" s="10" t="str">
        <f>IF(_xlfn.XLOOKUP(B125,'Diagnostic du projet'!B:B,'Diagnostic du projet'!D:D,"")="","",_xlfn.XLOOKUP(B125,'Diagnostic du projet'!B:B,'Diagnostic du projet'!D:D,""))</f>
        <v/>
      </c>
      <c r="D125" s="140" t="s">
        <v>173</v>
      </c>
      <c r="E125" s="141" t="s">
        <v>402</v>
      </c>
      <c r="F125" s="20" t="s">
        <v>403</v>
      </c>
      <c r="H125" s="63"/>
      <c r="I125" s="63"/>
    </row>
    <row r="126" spans="1:11" ht="160" customHeight="1" x14ac:dyDescent="0.9">
      <c r="A126" s="139"/>
      <c r="B126" s="10" t="s">
        <v>90</v>
      </c>
      <c r="C126" s="10" t="str">
        <f>IF(_xlfn.XLOOKUP(B126,'Diagnostic du projet'!B:B,'Diagnostic du projet'!D:D,"")="","",_xlfn.XLOOKUP(B126,'Diagnostic du projet'!B:B,'Diagnostic du projet'!D:D,""))</f>
        <v/>
      </c>
      <c r="D126" s="140"/>
      <c r="E126" s="141"/>
      <c r="F126" s="20" t="s">
        <v>408</v>
      </c>
      <c r="H126" s="63"/>
      <c r="I126" s="63"/>
    </row>
    <row r="127" spans="1:11" ht="40" x14ac:dyDescent="0.9">
      <c r="A127" s="139"/>
      <c r="B127" s="10" t="s">
        <v>90</v>
      </c>
      <c r="C127" s="10" t="str">
        <f>IF(_xlfn.XLOOKUP(B127,'Diagnostic du projet'!B:B,'Diagnostic du projet'!D:D,"")="","",_xlfn.XLOOKUP(B127,'Diagnostic du projet'!B:B,'Diagnostic du projet'!D:D,""))</f>
        <v/>
      </c>
      <c r="D127" s="140"/>
      <c r="E127" s="141"/>
      <c r="F127" s="20" t="s">
        <v>404</v>
      </c>
      <c r="H127" s="63"/>
      <c r="I127" s="63"/>
    </row>
    <row r="128" spans="1:11" ht="60" x14ac:dyDescent="0.9">
      <c r="A128" s="139"/>
      <c r="B128" s="10" t="s">
        <v>90</v>
      </c>
      <c r="C128" s="10" t="str">
        <f>IF(_xlfn.XLOOKUP(B128,'Diagnostic du projet'!B:B,'Diagnostic du projet'!D:D,"")="","",_xlfn.XLOOKUP(B128,'Diagnostic du projet'!B:B,'Diagnostic du projet'!D:D,""))</f>
        <v/>
      </c>
      <c r="D128" s="140"/>
      <c r="E128" s="141"/>
      <c r="F128" s="20" t="s">
        <v>406</v>
      </c>
      <c r="H128" s="63"/>
      <c r="I128" s="63"/>
    </row>
    <row r="129" spans="1:9" ht="40" x14ac:dyDescent="0.9">
      <c r="A129" s="139"/>
      <c r="B129" s="10" t="s">
        <v>90</v>
      </c>
      <c r="C129" s="10" t="str">
        <f>IF(_xlfn.XLOOKUP(B129,'Diagnostic du projet'!B:B,'Diagnostic du projet'!D:D,"")="","",_xlfn.XLOOKUP(B129,'Diagnostic du projet'!B:B,'Diagnostic du projet'!D:D,""))</f>
        <v/>
      </c>
      <c r="D129" s="140"/>
      <c r="E129" s="141"/>
      <c r="F129" s="20" t="s">
        <v>405</v>
      </c>
      <c r="H129" s="63"/>
      <c r="I129" s="63"/>
    </row>
    <row r="130" spans="1:9" ht="66.5" customHeight="1" x14ac:dyDescent="0.9">
      <c r="A130" s="139"/>
      <c r="B130" s="10" t="s">
        <v>90</v>
      </c>
      <c r="C130" s="10" t="str">
        <f>IF(_xlfn.XLOOKUP(B130,'Diagnostic du projet'!B:B,'Diagnostic du projet'!D:D,"")="","",_xlfn.XLOOKUP(B130,'Diagnostic du projet'!B:B,'Diagnostic du projet'!D:D,""))</f>
        <v/>
      </c>
      <c r="D130" s="140"/>
      <c r="E130" s="141"/>
      <c r="F130" s="20" t="s">
        <v>407</v>
      </c>
      <c r="H130" s="63"/>
      <c r="I130" s="63"/>
    </row>
    <row r="131" spans="1:9" ht="180" customHeight="1" x14ac:dyDescent="0.9">
      <c r="A131" s="139" t="s">
        <v>166</v>
      </c>
      <c r="B131" s="10" t="s">
        <v>91</v>
      </c>
      <c r="C131" s="10" t="str">
        <f>IF(_xlfn.XLOOKUP(B131,'Diagnostic du projet'!B:B,'Diagnostic du projet'!D:D,"")="","",_xlfn.XLOOKUP(B131,'Diagnostic du projet'!B:B,'Diagnostic du projet'!D:D,""))</f>
        <v/>
      </c>
      <c r="D131" s="140" t="s">
        <v>174</v>
      </c>
      <c r="E131" s="141" t="s">
        <v>409</v>
      </c>
      <c r="F131" s="20" t="s">
        <v>410</v>
      </c>
      <c r="H131" s="63"/>
      <c r="I131" s="63"/>
    </row>
    <row r="132" spans="1:9" ht="80" customHeight="1" x14ac:dyDescent="0.9">
      <c r="A132" s="139"/>
      <c r="B132" s="10" t="s">
        <v>91</v>
      </c>
      <c r="C132" s="10" t="str">
        <f>IF(_xlfn.XLOOKUP(B132,'Diagnostic du projet'!B:B,'Diagnostic du projet'!D:D,"")="","",_xlfn.XLOOKUP(B132,'Diagnostic du projet'!B:B,'Diagnostic du projet'!D:D,""))</f>
        <v/>
      </c>
      <c r="D132" s="140"/>
      <c r="E132" s="141"/>
      <c r="F132" s="20" t="s">
        <v>411</v>
      </c>
      <c r="H132" s="63"/>
      <c r="I132" s="63"/>
    </row>
    <row r="133" spans="1:9" ht="60" x14ac:dyDescent="0.9">
      <c r="A133" s="139"/>
      <c r="B133" s="10" t="s">
        <v>91</v>
      </c>
      <c r="C133" s="10" t="str">
        <f>IF(_xlfn.XLOOKUP(B133,'Diagnostic du projet'!B:B,'Diagnostic du projet'!D:D,"")="","",_xlfn.XLOOKUP(B133,'Diagnostic du projet'!B:B,'Diagnostic du projet'!D:D,""))</f>
        <v/>
      </c>
      <c r="D133" s="140"/>
      <c r="E133" s="141"/>
      <c r="F133" s="20" t="s">
        <v>413</v>
      </c>
      <c r="H133" s="63"/>
      <c r="I133" s="63"/>
    </row>
    <row r="134" spans="1:9" ht="60" x14ac:dyDescent="0.9">
      <c r="A134" s="139"/>
      <c r="B134" s="10" t="s">
        <v>91</v>
      </c>
      <c r="C134" s="10" t="str">
        <f>IF(_xlfn.XLOOKUP(B134,'Diagnostic du projet'!B:B,'Diagnostic du projet'!D:D,"")="","",_xlfn.XLOOKUP(B134,'Diagnostic du projet'!B:B,'Diagnostic du projet'!D:D,""))</f>
        <v/>
      </c>
      <c r="D134" s="140"/>
      <c r="E134" s="141"/>
      <c r="F134" s="20" t="s">
        <v>414</v>
      </c>
      <c r="H134" s="63"/>
      <c r="I134" s="63"/>
    </row>
    <row r="135" spans="1:9" ht="60" x14ac:dyDescent="0.9">
      <c r="A135" s="139"/>
      <c r="B135" s="10" t="s">
        <v>91</v>
      </c>
      <c r="C135" s="10" t="str">
        <f>IF(_xlfn.XLOOKUP(B135,'Diagnostic du projet'!B:B,'Diagnostic du projet'!D:D,"")="","",_xlfn.XLOOKUP(B135,'Diagnostic du projet'!B:B,'Diagnostic du projet'!D:D,""))</f>
        <v/>
      </c>
      <c r="D135" s="140"/>
      <c r="E135" s="141"/>
      <c r="F135" s="20" t="s">
        <v>412</v>
      </c>
      <c r="H135" s="63"/>
      <c r="I135" s="63"/>
    </row>
    <row r="136" spans="1:9" ht="85.5" customHeight="1" x14ac:dyDescent="0.9">
      <c r="A136" s="139"/>
      <c r="B136" s="10" t="s">
        <v>91</v>
      </c>
      <c r="C136" s="10" t="str">
        <f>IF(_xlfn.XLOOKUP(B136,'Diagnostic du projet'!B:B,'Diagnostic du projet'!D:D,"")="","",_xlfn.XLOOKUP(B136,'Diagnostic du projet'!B:B,'Diagnostic du projet'!D:D,""))</f>
        <v/>
      </c>
      <c r="D136" s="140"/>
      <c r="E136" s="141"/>
      <c r="F136" s="20" t="s">
        <v>415</v>
      </c>
      <c r="H136" s="63"/>
      <c r="I136" s="63"/>
    </row>
    <row r="137" spans="1:9" ht="86" customHeight="1" x14ac:dyDescent="0.9">
      <c r="A137" s="139" t="s">
        <v>166</v>
      </c>
      <c r="B137" s="10" t="s">
        <v>92</v>
      </c>
      <c r="C137" s="10" t="str">
        <f>IF(_xlfn.XLOOKUP(B137,'Diagnostic du projet'!B:B,'Diagnostic du projet'!D:D,"")="","",_xlfn.XLOOKUP(B137,'Diagnostic du projet'!B:B,'Diagnostic du projet'!D:D,""))</f>
        <v/>
      </c>
      <c r="D137" s="140" t="s">
        <v>175</v>
      </c>
      <c r="E137" s="141" t="s">
        <v>417</v>
      </c>
      <c r="F137" s="20" t="s">
        <v>418</v>
      </c>
      <c r="H137" s="63"/>
      <c r="I137" s="63"/>
    </row>
    <row r="138" spans="1:9" ht="60" x14ac:dyDescent="0.9">
      <c r="A138" s="139"/>
      <c r="B138" s="10" t="s">
        <v>92</v>
      </c>
      <c r="C138" s="10" t="str">
        <f>IF(_xlfn.XLOOKUP(B138,'Diagnostic du projet'!B:B,'Diagnostic du projet'!D:D,"")="","",_xlfn.XLOOKUP(B138,'Diagnostic du projet'!B:B,'Diagnostic du projet'!D:D,""))</f>
        <v/>
      </c>
      <c r="D138" s="140"/>
      <c r="E138" s="141"/>
      <c r="F138" s="20" t="s">
        <v>419</v>
      </c>
      <c r="H138" s="63"/>
      <c r="I138" s="63"/>
    </row>
    <row r="139" spans="1:9" ht="82" customHeight="1" x14ac:dyDescent="0.9">
      <c r="A139" s="139"/>
      <c r="B139" s="10" t="s">
        <v>92</v>
      </c>
      <c r="C139" s="10" t="str">
        <f>IF(_xlfn.XLOOKUP(B139,'Diagnostic du projet'!B:B,'Diagnostic du projet'!D:D,"")="","",_xlfn.XLOOKUP(B139,'Diagnostic du projet'!B:B,'Diagnostic du projet'!D:D,""))</f>
        <v/>
      </c>
      <c r="D139" s="140"/>
      <c r="E139" s="141"/>
      <c r="F139" s="20" t="s">
        <v>420</v>
      </c>
      <c r="G139" s="76" t="s">
        <v>539</v>
      </c>
      <c r="H139" s="63"/>
      <c r="I139" s="63"/>
    </row>
    <row r="140" spans="1:9" ht="40" x14ac:dyDescent="0.9">
      <c r="A140" s="56" t="s">
        <v>166</v>
      </c>
      <c r="B140" s="10" t="s">
        <v>93</v>
      </c>
      <c r="C140" s="10" t="str">
        <f>IF(_xlfn.XLOOKUP(B140,'Diagnostic du projet'!B:B,'Diagnostic du projet'!D:D,"")="","",_xlfn.XLOOKUP(B140,'Diagnostic du projet'!B:B,'Diagnostic du projet'!D:D,""))</f>
        <v/>
      </c>
      <c r="D140" s="9" t="s">
        <v>176</v>
      </c>
      <c r="E140" s="57" t="s">
        <v>421</v>
      </c>
      <c r="F140" s="20" t="s">
        <v>422</v>
      </c>
      <c r="H140" s="63"/>
      <c r="I140" s="63"/>
    </row>
    <row r="141" spans="1:9" ht="117" customHeight="1" x14ac:dyDescent="0.9">
      <c r="A141" s="139" t="s">
        <v>166</v>
      </c>
      <c r="B141" s="10" t="s">
        <v>94</v>
      </c>
      <c r="C141" s="10" t="str">
        <f>IF(_xlfn.XLOOKUP(B141,'Diagnostic du projet'!B:B,'Diagnostic du projet'!D:D,"")="","",_xlfn.XLOOKUP(B141,'Diagnostic du projet'!B:B,'Diagnostic du projet'!D:D,""))</f>
        <v/>
      </c>
      <c r="D141" s="140" t="s">
        <v>177</v>
      </c>
      <c r="E141" s="141" t="s">
        <v>423</v>
      </c>
      <c r="F141" s="20" t="s">
        <v>424</v>
      </c>
      <c r="H141" s="63"/>
      <c r="I141" s="63"/>
    </row>
    <row r="142" spans="1:9" ht="78" customHeight="1" x14ac:dyDescent="0.9">
      <c r="A142" s="139"/>
      <c r="B142" s="10" t="s">
        <v>94</v>
      </c>
      <c r="C142" s="10" t="str">
        <f>IF(_xlfn.XLOOKUP(B142,'Diagnostic du projet'!B:B,'Diagnostic du projet'!D:D,"")="","",_xlfn.XLOOKUP(B142,'Diagnostic du projet'!B:B,'Diagnostic du projet'!D:D,""))</f>
        <v/>
      </c>
      <c r="D142" s="140"/>
      <c r="E142" s="141"/>
      <c r="F142" s="20" t="s">
        <v>425</v>
      </c>
      <c r="H142" s="63"/>
      <c r="I142" s="63"/>
    </row>
    <row r="143" spans="1:9" ht="74.5" customHeight="1" x14ac:dyDescent="0.9">
      <c r="A143" s="139"/>
      <c r="B143" s="10" t="s">
        <v>94</v>
      </c>
      <c r="C143" s="10" t="str">
        <f>IF(_xlfn.XLOOKUP(B143,'Diagnostic du projet'!B:B,'Diagnostic du projet'!D:D,"")="","",_xlfn.XLOOKUP(B143,'Diagnostic du projet'!B:B,'Diagnostic du projet'!D:D,""))</f>
        <v/>
      </c>
      <c r="D143" s="140"/>
      <c r="E143" s="141"/>
      <c r="F143" s="20" t="s">
        <v>426</v>
      </c>
      <c r="H143" s="63"/>
      <c r="I143" s="63"/>
    </row>
    <row r="144" spans="1:9" ht="40" x14ac:dyDescent="0.9">
      <c r="A144" s="139"/>
      <c r="B144" s="10" t="s">
        <v>94</v>
      </c>
      <c r="C144" s="10" t="str">
        <f>IF(_xlfn.XLOOKUP(B144,'Diagnostic du projet'!B:B,'Diagnostic du projet'!D:D,"")="","",_xlfn.XLOOKUP(B144,'Diagnostic du projet'!B:B,'Diagnostic du projet'!D:D,""))</f>
        <v/>
      </c>
      <c r="D144" s="140"/>
      <c r="E144" s="141"/>
      <c r="F144" s="20" t="s">
        <v>496</v>
      </c>
      <c r="H144" s="63"/>
      <c r="I144" s="63"/>
    </row>
    <row r="145" spans="1:9" ht="142" customHeight="1" x14ac:dyDescent="0.9">
      <c r="A145" s="139" t="s">
        <v>166</v>
      </c>
      <c r="B145" s="10" t="s">
        <v>95</v>
      </c>
      <c r="C145" s="10" t="str">
        <f>IF(_xlfn.XLOOKUP(B145,'Diagnostic du projet'!B:B,'Diagnostic du projet'!D:D,"")="","",_xlfn.XLOOKUP(B145,'Diagnostic du projet'!B:B,'Diagnostic du projet'!D:D,""))</f>
        <v/>
      </c>
      <c r="D145" s="140" t="s">
        <v>178</v>
      </c>
      <c r="E145" s="141" t="s">
        <v>427</v>
      </c>
      <c r="F145" s="20" t="s">
        <v>428</v>
      </c>
      <c r="G145" s="76" t="s">
        <v>544</v>
      </c>
      <c r="H145" s="63"/>
      <c r="I145" s="63"/>
    </row>
    <row r="146" spans="1:9" ht="79.5" customHeight="1" x14ac:dyDescent="0.9">
      <c r="A146" s="139"/>
      <c r="B146" s="10" t="s">
        <v>95</v>
      </c>
      <c r="C146" s="10" t="str">
        <f>IF(_xlfn.XLOOKUP(B146,'Diagnostic du projet'!B:B,'Diagnostic du projet'!D:D,"")="","",_xlfn.XLOOKUP(B146,'Diagnostic du projet'!B:B,'Diagnostic du projet'!D:D,""))</f>
        <v/>
      </c>
      <c r="D146" s="140"/>
      <c r="E146" s="141"/>
      <c r="F146" s="20" t="s">
        <v>429</v>
      </c>
      <c r="G146" s="76" t="s">
        <v>544</v>
      </c>
      <c r="H146" s="63"/>
      <c r="I146" s="63"/>
    </row>
    <row r="147" spans="1:9" ht="75" customHeight="1" x14ac:dyDescent="0.9">
      <c r="A147" s="139"/>
      <c r="B147" s="10" t="s">
        <v>95</v>
      </c>
      <c r="C147" s="10" t="str">
        <f>IF(_xlfn.XLOOKUP(B147,'Diagnostic du projet'!B:B,'Diagnostic du projet'!D:D,"")="","",_xlfn.XLOOKUP(B147,'Diagnostic du projet'!B:B,'Diagnostic du projet'!D:D,""))</f>
        <v/>
      </c>
      <c r="D147" s="140"/>
      <c r="E147" s="141"/>
      <c r="F147" s="20" t="s">
        <v>430</v>
      </c>
      <c r="G147" s="76" t="s">
        <v>544</v>
      </c>
      <c r="H147" s="63"/>
      <c r="I147" s="63"/>
    </row>
    <row r="148" spans="1:9" ht="79.5" customHeight="1" x14ac:dyDescent="0.9">
      <c r="A148" s="139"/>
      <c r="B148" s="10" t="s">
        <v>95</v>
      </c>
      <c r="C148" s="10" t="str">
        <f>IF(_xlfn.XLOOKUP(B148,'Diagnostic du projet'!B:B,'Diagnostic du projet'!D:D,"")="","",_xlfn.XLOOKUP(B148,'Diagnostic du projet'!B:B,'Diagnostic du projet'!D:D,""))</f>
        <v/>
      </c>
      <c r="D148" s="140"/>
      <c r="E148" s="141"/>
      <c r="F148" s="20" t="s">
        <v>431</v>
      </c>
      <c r="G148" s="76" t="s">
        <v>544</v>
      </c>
      <c r="H148" s="63"/>
      <c r="I148" s="63"/>
    </row>
    <row r="149" spans="1:9" ht="138" customHeight="1" x14ac:dyDescent="0.9">
      <c r="A149" s="139" t="s">
        <v>166</v>
      </c>
      <c r="B149" s="10" t="s">
        <v>96</v>
      </c>
      <c r="C149" s="10" t="str">
        <f>IF(_xlfn.XLOOKUP(B149,'Diagnostic du projet'!B:B,'Diagnostic du projet'!D:D,"")="","",_xlfn.XLOOKUP(B149,'Diagnostic du projet'!B:B,'Diagnostic du projet'!D:D,""))</f>
        <v/>
      </c>
      <c r="D149" s="140" t="s">
        <v>179</v>
      </c>
      <c r="E149" s="141" t="s">
        <v>432</v>
      </c>
      <c r="F149" s="20" t="s">
        <v>433</v>
      </c>
      <c r="H149" s="63"/>
      <c r="I149" s="63"/>
    </row>
    <row r="150" spans="1:9" ht="60" x14ac:dyDescent="0.9">
      <c r="A150" s="139"/>
      <c r="B150" s="10" t="s">
        <v>96</v>
      </c>
      <c r="C150" s="10" t="str">
        <f>IF(_xlfn.XLOOKUP(B150,'Diagnostic du projet'!B:B,'Diagnostic du projet'!D:D,"")="","",_xlfn.XLOOKUP(B150,'Diagnostic du projet'!B:B,'Diagnostic du projet'!D:D,""))</f>
        <v/>
      </c>
      <c r="D150" s="140"/>
      <c r="E150" s="141"/>
      <c r="F150" s="20" t="s">
        <v>434</v>
      </c>
      <c r="H150" s="63"/>
      <c r="I150" s="63"/>
    </row>
    <row r="151" spans="1:9" ht="40" x14ac:dyDescent="0.9">
      <c r="A151" s="139"/>
      <c r="B151" s="10" t="s">
        <v>96</v>
      </c>
      <c r="C151" s="10" t="str">
        <f>IF(_xlfn.XLOOKUP(B151,'Diagnostic du projet'!B:B,'Diagnostic du projet'!D:D,"")="","",_xlfn.XLOOKUP(B151,'Diagnostic du projet'!B:B,'Diagnostic du projet'!D:D,""))</f>
        <v/>
      </c>
      <c r="D151" s="140"/>
      <c r="E151" s="141"/>
      <c r="F151" s="20" t="s">
        <v>435</v>
      </c>
      <c r="H151" s="63"/>
      <c r="I151" s="63"/>
    </row>
    <row r="152" spans="1:9" ht="117.5" customHeight="1" x14ac:dyDescent="0.9">
      <c r="A152" s="139" t="s">
        <v>166</v>
      </c>
      <c r="B152" s="10" t="s">
        <v>97</v>
      </c>
      <c r="C152" s="10" t="str">
        <f>IF(_xlfn.XLOOKUP(B152,'Diagnostic du projet'!B:B,'Diagnostic du projet'!D:D,"")="","",_xlfn.XLOOKUP(B152,'Diagnostic du projet'!B:B,'Diagnostic du projet'!D:D,""))</f>
        <v/>
      </c>
      <c r="D152" s="140" t="s">
        <v>180</v>
      </c>
      <c r="E152" s="141" t="s">
        <v>436</v>
      </c>
      <c r="F152" s="20" t="s">
        <v>328</v>
      </c>
      <c r="H152" s="63"/>
      <c r="I152" s="63"/>
    </row>
    <row r="153" spans="1:9" ht="86" x14ac:dyDescent="0.9">
      <c r="A153" s="139"/>
      <c r="B153" s="10" t="s">
        <v>97</v>
      </c>
      <c r="C153" s="10" t="str">
        <f>IF(_xlfn.XLOOKUP(B153,'Diagnostic du projet'!B:B,'Diagnostic du projet'!D:D,"")="","",_xlfn.XLOOKUP(B153,'Diagnostic du projet'!B:B,'Diagnostic du projet'!D:D,""))</f>
        <v/>
      </c>
      <c r="D153" s="140"/>
      <c r="E153" s="141"/>
      <c r="F153" s="20" t="s">
        <v>437</v>
      </c>
      <c r="G153" s="76" t="s">
        <v>530</v>
      </c>
      <c r="H153" s="63"/>
      <c r="I153" s="63"/>
    </row>
    <row r="154" spans="1:9" ht="138" customHeight="1" x14ac:dyDescent="0.9">
      <c r="A154" s="139" t="s">
        <v>166</v>
      </c>
      <c r="B154" s="10" t="s">
        <v>98</v>
      </c>
      <c r="C154" s="10" t="str">
        <f>IF(_xlfn.XLOOKUP(B154,'Diagnostic du projet'!B:B,'Diagnostic du projet'!D:D,"")="","",_xlfn.XLOOKUP(B154,'Diagnostic du projet'!B:B,'Diagnostic du projet'!D:D,""))</f>
        <v/>
      </c>
      <c r="D154" s="140" t="s">
        <v>181</v>
      </c>
      <c r="E154" s="141" t="s">
        <v>440</v>
      </c>
      <c r="F154" s="20" t="s">
        <v>438</v>
      </c>
      <c r="H154" s="63"/>
      <c r="I154" s="63"/>
    </row>
    <row r="155" spans="1:9" x14ac:dyDescent="0.9">
      <c r="A155" s="139"/>
      <c r="B155" s="10" t="s">
        <v>98</v>
      </c>
      <c r="C155" s="10" t="str">
        <f>IF(_xlfn.XLOOKUP(B155,'Diagnostic du projet'!B:B,'Diagnostic du projet'!D:D,"")="","",_xlfn.XLOOKUP(B155,'Diagnostic du projet'!B:B,'Diagnostic du projet'!D:D,""))</f>
        <v/>
      </c>
      <c r="D155" s="140"/>
      <c r="E155" s="141"/>
      <c r="F155" s="20" t="s">
        <v>439</v>
      </c>
      <c r="H155" s="63"/>
      <c r="I155" s="63"/>
    </row>
    <row r="156" spans="1:9" ht="242.5" customHeight="1" x14ac:dyDescent="0.9">
      <c r="A156" s="139" t="s">
        <v>166</v>
      </c>
      <c r="B156" s="10" t="s">
        <v>167</v>
      </c>
      <c r="C156" s="10" t="str">
        <f>IF(_xlfn.XLOOKUP(B156,'Diagnostic du projet'!B:B,'Diagnostic du projet'!D:D,"")="","",_xlfn.XLOOKUP(B156,'Diagnostic du projet'!B:B,'Diagnostic du projet'!D:D,""))</f>
        <v/>
      </c>
      <c r="D156" s="140" t="s">
        <v>184</v>
      </c>
      <c r="E156" s="141" t="s">
        <v>442</v>
      </c>
      <c r="F156" s="20" t="s">
        <v>441</v>
      </c>
      <c r="H156" s="63"/>
      <c r="I156" s="63"/>
    </row>
    <row r="157" spans="1:9" ht="60" x14ac:dyDescent="0.9">
      <c r="A157" s="139"/>
      <c r="B157" s="10" t="s">
        <v>167</v>
      </c>
      <c r="C157" s="10" t="str">
        <f>IF(_xlfn.XLOOKUP(B157,'Diagnostic du projet'!B:B,'Diagnostic du projet'!D:D,"")="","",_xlfn.XLOOKUP(B157,'Diagnostic du projet'!B:B,'Diagnostic du projet'!D:D,""))</f>
        <v/>
      </c>
      <c r="D157" s="140"/>
      <c r="E157" s="141"/>
      <c r="F157" s="20" t="s">
        <v>507</v>
      </c>
      <c r="H157" s="63"/>
      <c r="I157" s="63"/>
    </row>
    <row r="158" spans="1:9" ht="126" customHeight="1" x14ac:dyDescent="0.9">
      <c r="A158" s="139" t="s">
        <v>166</v>
      </c>
      <c r="B158" s="10" t="s">
        <v>170</v>
      </c>
      <c r="C158" s="10" t="str">
        <f>IF(_xlfn.XLOOKUP(B158,'Diagnostic du projet'!B:B,'Diagnostic du projet'!D:D,"")="","",_xlfn.XLOOKUP(B158,'Diagnostic du projet'!B:B,'Diagnostic du projet'!D:D,""))</f>
        <v/>
      </c>
      <c r="D158" s="140" t="s">
        <v>182</v>
      </c>
      <c r="E158" s="141" t="s">
        <v>443</v>
      </c>
      <c r="F158" s="20" t="s">
        <v>444</v>
      </c>
      <c r="H158" s="63"/>
      <c r="I158" s="63"/>
    </row>
    <row r="159" spans="1:9" ht="100" x14ac:dyDescent="0.9">
      <c r="A159" s="139"/>
      <c r="B159" s="10" t="s">
        <v>170</v>
      </c>
      <c r="C159" s="10" t="str">
        <f>IF(_xlfn.XLOOKUP(B159,'Diagnostic du projet'!B:B,'Diagnostic du projet'!D:D,"")="","",_xlfn.XLOOKUP(B159,'Diagnostic du projet'!B:B,'Diagnostic du projet'!D:D,""))</f>
        <v/>
      </c>
      <c r="D159" s="140"/>
      <c r="E159" s="141"/>
      <c r="F159" s="20" t="s">
        <v>445</v>
      </c>
      <c r="H159" s="63"/>
      <c r="I159" s="63"/>
    </row>
    <row r="160" spans="1:9" ht="60" x14ac:dyDescent="0.9">
      <c r="A160" s="139"/>
      <c r="B160" s="10" t="s">
        <v>170</v>
      </c>
      <c r="C160" s="10" t="str">
        <f>IF(_xlfn.XLOOKUP(B160,'Diagnostic du projet'!B:B,'Diagnostic du projet'!D:D,"")="","",_xlfn.XLOOKUP(B160,'Diagnostic du projet'!B:B,'Diagnostic du projet'!D:D,""))</f>
        <v/>
      </c>
      <c r="D160" s="140"/>
      <c r="E160" s="141"/>
      <c r="F160" s="20" t="s">
        <v>446</v>
      </c>
      <c r="H160" s="63"/>
      <c r="I160" s="63"/>
    </row>
    <row r="161" spans="1:9" ht="40" x14ac:dyDescent="0.9">
      <c r="A161" s="139"/>
      <c r="B161" s="10" t="s">
        <v>170</v>
      </c>
      <c r="C161" s="10" t="str">
        <f>IF(_xlfn.XLOOKUP(B161,'Diagnostic du projet'!B:B,'Diagnostic du projet'!D:D,"")="","",_xlfn.XLOOKUP(B161,'Diagnostic du projet'!B:B,'Diagnostic du projet'!D:D,""))</f>
        <v/>
      </c>
      <c r="D161" s="140"/>
      <c r="E161" s="141"/>
      <c r="F161" s="20" t="s">
        <v>447</v>
      </c>
      <c r="H161" s="63"/>
      <c r="I161" s="63"/>
    </row>
    <row r="162" spans="1:9" x14ac:dyDescent="0.9">
      <c r="A162" s="130" t="s">
        <v>99</v>
      </c>
      <c r="B162" s="130"/>
      <c r="C162" s="130"/>
      <c r="D162" s="130"/>
      <c r="E162" s="130"/>
      <c r="F162" s="130"/>
      <c r="G162" s="130"/>
      <c r="H162" s="130"/>
      <c r="I162" s="130"/>
    </row>
    <row r="163" spans="1:9" ht="145" customHeight="1" x14ac:dyDescent="0.9">
      <c r="A163" s="139" t="s">
        <v>113</v>
      </c>
      <c r="B163" s="10" t="s">
        <v>104</v>
      </c>
      <c r="C163" s="10" t="str">
        <f>IF(_xlfn.XLOOKUP(B163,'Diagnostic du projet'!B:B,'Diagnostic du projet'!D:D,"")="","",_xlfn.XLOOKUP(B163,'Diagnostic du projet'!B:B,'Diagnostic du projet'!D:D,""))</f>
        <v/>
      </c>
      <c r="D163" s="140" t="s">
        <v>191</v>
      </c>
      <c r="E163" s="141" t="s">
        <v>448</v>
      </c>
      <c r="F163" s="20" t="s">
        <v>449</v>
      </c>
      <c r="G163" s="76" t="s">
        <v>546</v>
      </c>
      <c r="H163" s="63"/>
      <c r="I163" s="63"/>
    </row>
    <row r="164" spans="1:9" ht="107" customHeight="1" x14ac:dyDescent="0.9">
      <c r="A164" s="139"/>
      <c r="B164" s="10" t="s">
        <v>104</v>
      </c>
      <c r="C164" s="10" t="str">
        <f>IF(_xlfn.XLOOKUP(B164,'Diagnostic du projet'!B:B,'Diagnostic du projet'!D:D,"")="","",_xlfn.XLOOKUP(B164,'Diagnostic du projet'!B:B,'Diagnostic du projet'!D:D,""))</f>
        <v/>
      </c>
      <c r="D164" s="140"/>
      <c r="E164" s="141"/>
      <c r="F164" s="20" t="s">
        <v>450</v>
      </c>
      <c r="G164" s="76" t="s">
        <v>529</v>
      </c>
      <c r="H164" s="63"/>
      <c r="I164" s="63"/>
    </row>
    <row r="165" spans="1:9" ht="79.5" customHeight="1" x14ac:dyDescent="0.9">
      <c r="A165" s="139"/>
      <c r="B165" s="10" t="s">
        <v>104</v>
      </c>
      <c r="C165" s="10" t="str">
        <f>IF(_xlfn.XLOOKUP(B165,'Diagnostic du projet'!B:B,'Diagnostic du projet'!D:D,"")="","",_xlfn.XLOOKUP(B165,'Diagnostic du projet'!B:B,'Diagnostic du projet'!D:D,""))</f>
        <v/>
      </c>
      <c r="D165" s="140"/>
      <c r="E165" s="141"/>
      <c r="F165" s="20" t="s">
        <v>451</v>
      </c>
      <c r="G165" s="76" t="s">
        <v>547</v>
      </c>
      <c r="H165" s="63"/>
      <c r="I165" s="63"/>
    </row>
    <row r="166" spans="1:9" ht="80" x14ac:dyDescent="0.9">
      <c r="A166" s="56" t="s">
        <v>113</v>
      </c>
      <c r="B166" s="10" t="s">
        <v>105</v>
      </c>
      <c r="C166" s="10" t="str">
        <f>IF(_xlfn.XLOOKUP(B166,'Diagnostic du projet'!B:B,'Diagnostic du projet'!D:D,"")="","",_xlfn.XLOOKUP(B166,'Diagnostic du projet'!B:B,'Diagnostic du projet'!D:D,""))</f>
        <v/>
      </c>
      <c r="D166" s="9" t="s">
        <v>192</v>
      </c>
      <c r="E166" s="57" t="s">
        <v>452</v>
      </c>
      <c r="F166" s="20" t="s">
        <v>454</v>
      </c>
      <c r="H166" s="63"/>
      <c r="I166" s="63"/>
    </row>
    <row r="167" spans="1:9" ht="185.5" customHeight="1" x14ac:dyDescent="0.9">
      <c r="A167" s="139" t="s">
        <v>113</v>
      </c>
      <c r="B167" s="10" t="s">
        <v>106</v>
      </c>
      <c r="C167" s="10" t="str">
        <f>IF(_xlfn.XLOOKUP(B167,'Diagnostic du projet'!B:B,'Diagnostic du projet'!D:D,"")="","",_xlfn.XLOOKUP(B167,'Diagnostic du projet'!B:B,'Diagnostic du projet'!D:D,""))</f>
        <v/>
      </c>
      <c r="D167" s="140" t="s">
        <v>193</v>
      </c>
      <c r="E167" s="141" t="s">
        <v>455</v>
      </c>
      <c r="F167" s="20" t="s">
        <v>456</v>
      </c>
      <c r="H167" s="63"/>
      <c r="I167" s="63"/>
    </row>
    <row r="168" spans="1:9" ht="107.5" customHeight="1" x14ac:dyDescent="0.9">
      <c r="A168" s="139"/>
      <c r="B168" s="10" t="s">
        <v>106</v>
      </c>
      <c r="C168" s="10" t="str">
        <f>IF(_xlfn.XLOOKUP(B168,'Diagnostic du projet'!B:B,'Diagnostic du projet'!D:D,"")="","",_xlfn.XLOOKUP(B168,'Diagnostic du projet'!B:B,'Diagnostic du projet'!D:D,""))</f>
        <v/>
      </c>
      <c r="D168" s="140"/>
      <c r="E168" s="141"/>
      <c r="F168" s="20" t="s">
        <v>458</v>
      </c>
      <c r="H168" s="63"/>
      <c r="I168" s="63"/>
    </row>
    <row r="169" spans="1:9" ht="110" customHeight="1" x14ac:dyDescent="0.9">
      <c r="A169" s="139"/>
      <c r="B169" s="10" t="s">
        <v>106</v>
      </c>
      <c r="C169" s="10" t="str">
        <f>IF(_xlfn.XLOOKUP(B169,'Diagnostic du projet'!B:B,'Diagnostic du projet'!D:D,"")="","",_xlfn.XLOOKUP(B169,'Diagnostic du projet'!B:B,'Diagnostic du projet'!D:D,""))</f>
        <v/>
      </c>
      <c r="D169" s="140"/>
      <c r="E169" s="141"/>
      <c r="F169" s="20" t="s">
        <v>457</v>
      </c>
      <c r="H169" s="63"/>
      <c r="I169" s="63"/>
    </row>
    <row r="170" spans="1:9" ht="132.5" customHeight="1" x14ac:dyDescent="0.9">
      <c r="A170" s="139" t="s">
        <v>113</v>
      </c>
      <c r="B170" s="10" t="s">
        <v>107</v>
      </c>
      <c r="C170" s="10" t="str">
        <f>IF(_xlfn.XLOOKUP(B170,'Diagnostic du projet'!B:B,'Diagnostic du projet'!D:D,"")="","",_xlfn.XLOOKUP(B170,'Diagnostic du projet'!B:B,'Diagnostic du projet'!D:D,""))</f>
        <v/>
      </c>
      <c r="D170" s="140" t="s">
        <v>194</v>
      </c>
      <c r="E170" s="141" t="s">
        <v>459</v>
      </c>
      <c r="F170" s="20" t="s">
        <v>460</v>
      </c>
      <c r="H170" s="63"/>
      <c r="I170" s="63"/>
    </row>
    <row r="171" spans="1:9" ht="40" x14ac:dyDescent="0.9">
      <c r="A171" s="139"/>
      <c r="B171" s="10" t="s">
        <v>107</v>
      </c>
      <c r="C171" s="10" t="str">
        <f>IF(_xlfn.XLOOKUP(B171,'Diagnostic du projet'!B:B,'Diagnostic du projet'!D:D,"")="","",_xlfn.XLOOKUP(B171,'Diagnostic du projet'!B:B,'Diagnostic du projet'!D:D,""))</f>
        <v/>
      </c>
      <c r="D171" s="140"/>
      <c r="E171" s="141"/>
      <c r="F171" s="20" t="s">
        <v>461</v>
      </c>
      <c r="H171" s="63"/>
      <c r="I171" s="63"/>
    </row>
    <row r="172" spans="1:9" ht="40" x14ac:dyDescent="0.9">
      <c r="A172" s="139"/>
      <c r="B172" s="10" t="s">
        <v>107</v>
      </c>
      <c r="C172" s="10" t="str">
        <f>IF(_xlfn.XLOOKUP(B172,'Diagnostic du projet'!B:B,'Diagnostic du projet'!D:D,"")="","",_xlfn.XLOOKUP(B172,'Diagnostic du projet'!B:B,'Diagnostic du projet'!D:D,""))</f>
        <v/>
      </c>
      <c r="D172" s="140"/>
      <c r="E172" s="141"/>
      <c r="F172" s="20" t="s">
        <v>462</v>
      </c>
      <c r="H172" s="63"/>
      <c r="I172" s="63"/>
    </row>
    <row r="173" spans="1:9" ht="40" x14ac:dyDescent="0.9">
      <c r="A173" s="139"/>
      <c r="B173" s="10" t="s">
        <v>107</v>
      </c>
      <c r="C173" s="10" t="str">
        <f>IF(_xlfn.XLOOKUP(B173,'Diagnostic du projet'!B:B,'Diagnostic du projet'!D:D,"")="","",_xlfn.XLOOKUP(B173,'Diagnostic du projet'!B:B,'Diagnostic du projet'!D:D,""))</f>
        <v/>
      </c>
      <c r="D173" s="140"/>
      <c r="E173" s="141"/>
      <c r="F173" s="20" t="s">
        <v>453</v>
      </c>
      <c r="H173" s="63"/>
      <c r="I173" s="63"/>
    </row>
    <row r="174" spans="1:9" ht="79" customHeight="1" x14ac:dyDescent="0.9">
      <c r="A174" s="139" t="s">
        <v>114</v>
      </c>
      <c r="B174" s="10" t="s">
        <v>108</v>
      </c>
      <c r="C174" s="10" t="str">
        <f>IF(_xlfn.XLOOKUP(B174,'Diagnostic du projet'!B:B,'Diagnostic du projet'!D:D,"")="","",_xlfn.XLOOKUP(B174,'Diagnostic du projet'!B:B,'Diagnostic du projet'!D:D,""))</f>
        <v/>
      </c>
      <c r="D174" s="140" t="s">
        <v>197</v>
      </c>
      <c r="E174" s="141" t="s">
        <v>463</v>
      </c>
      <c r="F174" s="20" t="s">
        <v>465</v>
      </c>
      <c r="H174" s="63"/>
      <c r="I174" s="63"/>
    </row>
    <row r="175" spans="1:9" ht="40" x14ac:dyDescent="0.9">
      <c r="A175" s="139"/>
      <c r="B175" s="10" t="s">
        <v>108</v>
      </c>
      <c r="C175" s="10" t="str">
        <f>IF(_xlfn.XLOOKUP(B175,'Diagnostic du projet'!B:B,'Diagnostic du projet'!D:D,"")="","",_xlfn.XLOOKUP(B175,'Diagnostic du projet'!B:B,'Diagnostic du projet'!D:D,""))</f>
        <v/>
      </c>
      <c r="D175" s="140"/>
      <c r="E175" s="141"/>
      <c r="F175" s="20" t="s">
        <v>464</v>
      </c>
      <c r="H175" s="63"/>
      <c r="I175" s="63"/>
    </row>
    <row r="176" spans="1:9" ht="40" x14ac:dyDescent="0.9">
      <c r="A176" s="139"/>
      <c r="B176" s="10" t="s">
        <v>108</v>
      </c>
      <c r="C176" s="10" t="str">
        <f>IF(_xlfn.XLOOKUP(B176,'Diagnostic du projet'!B:B,'Diagnostic du projet'!D:D,"")="","",_xlfn.XLOOKUP(B176,'Diagnostic du projet'!B:B,'Diagnostic du projet'!D:D,""))</f>
        <v/>
      </c>
      <c r="D176" s="140"/>
      <c r="E176" s="141"/>
      <c r="F176" s="20" t="s">
        <v>466</v>
      </c>
      <c r="H176" s="63"/>
      <c r="I176" s="63"/>
    </row>
    <row r="177" spans="1:9" ht="74.5" customHeight="1" x14ac:dyDescent="0.9">
      <c r="A177" s="139"/>
      <c r="B177" s="10" t="s">
        <v>108</v>
      </c>
      <c r="C177" s="10" t="str">
        <f>IF(_xlfn.XLOOKUP(B177,'Diagnostic du projet'!B:B,'Diagnostic du projet'!D:D,"")="","",_xlfn.XLOOKUP(B177,'Diagnostic du projet'!B:B,'Diagnostic du projet'!D:D,""))</f>
        <v/>
      </c>
      <c r="D177" s="140"/>
      <c r="E177" s="141"/>
      <c r="F177" s="20" t="s">
        <v>467</v>
      </c>
      <c r="H177" s="63"/>
      <c r="I177" s="63"/>
    </row>
    <row r="178" spans="1:9" ht="101" customHeight="1" x14ac:dyDescent="0.9">
      <c r="A178" s="139" t="s">
        <v>114</v>
      </c>
      <c r="B178" s="10" t="s">
        <v>109</v>
      </c>
      <c r="C178" s="10" t="str">
        <f>IF(_xlfn.XLOOKUP(B178,'Diagnostic du projet'!B:B,'Diagnostic du projet'!D:D,"")="","",_xlfn.XLOOKUP(B178,'Diagnostic du projet'!B:B,'Diagnostic du projet'!D:D,""))</f>
        <v/>
      </c>
      <c r="D178" s="140" t="s">
        <v>195</v>
      </c>
      <c r="E178" s="141" t="s">
        <v>468</v>
      </c>
      <c r="F178" s="20" t="s">
        <v>469</v>
      </c>
      <c r="H178" s="63"/>
      <c r="I178" s="63"/>
    </row>
    <row r="179" spans="1:9" ht="93" customHeight="1" x14ac:dyDescent="0.9">
      <c r="A179" s="139"/>
      <c r="B179" s="10" t="s">
        <v>109</v>
      </c>
      <c r="C179" s="10" t="str">
        <f>IF(_xlfn.XLOOKUP(B179,'Diagnostic du projet'!B:B,'Diagnostic du projet'!D:D,"")="","",_xlfn.XLOOKUP(B179,'Diagnostic du projet'!B:B,'Diagnostic du projet'!D:D,""))</f>
        <v/>
      </c>
      <c r="D179" s="140"/>
      <c r="E179" s="141"/>
      <c r="F179" s="20" t="s">
        <v>470</v>
      </c>
      <c r="H179" s="63"/>
      <c r="I179" s="63"/>
    </row>
    <row r="180" spans="1:9" ht="92" customHeight="1" x14ac:dyDescent="0.9">
      <c r="A180" s="139"/>
      <c r="B180" s="10" t="s">
        <v>109</v>
      </c>
      <c r="C180" s="10" t="str">
        <f>IF(_xlfn.XLOOKUP(B180,'Diagnostic du projet'!B:B,'Diagnostic du projet'!D:D,"")="","",_xlfn.XLOOKUP(B180,'Diagnostic du projet'!B:B,'Diagnostic du projet'!D:D,""))</f>
        <v/>
      </c>
      <c r="D180" s="140"/>
      <c r="E180" s="141"/>
      <c r="F180" s="20" t="s">
        <v>471</v>
      </c>
      <c r="H180" s="63"/>
      <c r="I180" s="63"/>
    </row>
    <row r="181" spans="1:9" ht="206" customHeight="1" x14ac:dyDescent="0.9">
      <c r="A181" s="139" t="s">
        <v>114</v>
      </c>
      <c r="B181" s="10" t="s">
        <v>110</v>
      </c>
      <c r="C181" s="10" t="str">
        <f>IF(_xlfn.XLOOKUP(B181,'Diagnostic du projet'!B:B,'Diagnostic du projet'!D:D,"")="","",_xlfn.XLOOKUP(B181,'Diagnostic du projet'!B:B,'Diagnostic du projet'!D:D,""))</f>
        <v/>
      </c>
      <c r="D181" s="140" t="s">
        <v>196</v>
      </c>
      <c r="E181" s="141" t="s">
        <v>472</v>
      </c>
      <c r="F181" s="20" t="s">
        <v>473</v>
      </c>
      <c r="H181" s="63"/>
      <c r="I181" s="63"/>
    </row>
    <row r="182" spans="1:9" ht="63.5" customHeight="1" x14ac:dyDescent="0.9">
      <c r="A182" s="139"/>
      <c r="B182" s="10" t="s">
        <v>110</v>
      </c>
      <c r="C182" s="10" t="str">
        <f>IF(_xlfn.XLOOKUP(B182,'Diagnostic du projet'!B:B,'Diagnostic du projet'!D:D,"")="","",_xlfn.XLOOKUP(B182,'Diagnostic du projet'!B:B,'Diagnostic du projet'!D:D,""))</f>
        <v/>
      </c>
      <c r="D182" s="140"/>
      <c r="E182" s="141"/>
      <c r="F182" s="20" t="s">
        <v>474</v>
      </c>
      <c r="H182" s="63"/>
      <c r="I182" s="63"/>
    </row>
    <row r="183" spans="1:9" ht="82.5" customHeight="1" x14ac:dyDescent="0.9">
      <c r="A183" s="139"/>
      <c r="B183" s="10" t="s">
        <v>110</v>
      </c>
      <c r="C183" s="10" t="str">
        <f>IF(_xlfn.XLOOKUP(B183,'Diagnostic du projet'!B:B,'Diagnostic du projet'!D:D,"")="","",_xlfn.XLOOKUP(B183,'Diagnostic du projet'!B:B,'Diagnostic du projet'!D:D,""))</f>
        <v/>
      </c>
      <c r="D183" s="140"/>
      <c r="E183" s="141"/>
      <c r="F183" s="20" t="s">
        <v>475</v>
      </c>
      <c r="H183" s="63"/>
      <c r="I183" s="63"/>
    </row>
    <row r="184" spans="1:9" ht="79" customHeight="1" x14ac:dyDescent="0.9">
      <c r="A184" s="139"/>
      <c r="B184" s="10" t="s">
        <v>110</v>
      </c>
      <c r="C184" s="10" t="str">
        <f>IF(_xlfn.XLOOKUP(B184,'Diagnostic du projet'!B:B,'Diagnostic du projet'!D:D,"")="","",_xlfn.XLOOKUP(B184,'Diagnostic du projet'!B:B,'Diagnostic du projet'!D:D,""))</f>
        <v/>
      </c>
      <c r="D184" s="140"/>
      <c r="E184" s="141"/>
      <c r="F184" s="20" t="s">
        <v>476</v>
      </c>
      <c r="H184" s="63"/>
      <c r="I184" s="63"/>
    </row>
    <row r="185" spans="1:9" ht="204" customHeight="1" x14ac:dyDescent="0.9">
      <c r="A185" s="139" t="s">
        <v>114</v>
      </c>
      <c r="B185" s="10" t="s">
        <v>111</v>
      </c>
      <c r="C185" s="10" t="str">
        <f>IF(_xlfn.XLOOKUP(B185,'Diagnostic du projet'!B:B,'Diagnostic du projet'!D:D,"")="","",_xlfn.XLOOKUP(B185,'Diagnostic du projet'!B:B,'Diagnostic du projet'!D:D,""))</f>
        <v/>
      </c>
      <c r="D185" s="140" t="s">
        <v>198</v>
      </c>
      <c r="E185" s="141" t="s">
        <v>477</v>
      </c>
      <c r="F185" s="20" t="s">
        <v>478</v>
      </c>
      <c r="H185" s="63"/>
      <c r="I185" s="63"/>
    </row>
    <row r="186" spans="1:9" ht="78" customHeight="1" x14ac:dyDescent="0.9">
      <c r="A186" s="139"/>
      <c r="B186" s="10" t="s">
        <v>111</v>
      </c>
      <c r="C186" s="10" t="str">
        <f>IF(_xlfn.XLOOKUP(B186,'Diagnostic du projet'!B:B,'Diagnostic du projet'!D:D,"")="","",_xlfn.XLOOKUP(B186,'Diagnostic du projet'!B:B,'Diagnostic du projet'!D:D,""))</f>
        <v/>
      </c>
      <c r="D186" s="140"/>
      <c r="E186" s="141"/>
      <c r="F186" s="20" t="s">
        <v>479</v>
      </c>
      <c r="H186" s="63"/>
      <c r="I186" s="63"/>
    </row>
    <row r="187" spans="1:9" ht="58" customHeight="1" x14ac:dyDescent="0.9">
      <c r="A187" s="139"/>
      <c r="B187" s="10" t="s">
        <v>111</v>
      </c>
      <c r="C187" s="10" t="str">
        <f>IF(_xlfn.XLOOKUP(B187,'Diagnostic du projet'!B:B,'Diagnostic du projet'!D:D,"")="","",_xlfn.XLOOKUP(B187,'Diagnostic du projet'!B:B,'Diagnostic du projet'!D:D,""))</f>
        <v/>
      </c>
      <c r="D187" s="140"/>
      <c r="E187" s="141"/>
      <c r="F187" s="20" t="s">
        <v>480</v>
      </c>
      <c r="H187" s="63"/>
      <c r="I187" s="63"/>
    </row>
    <row r="188" spans="1:9" ht="105.5" customHeight="1" x14ac:dyDescent="0.9">
      <c r="A188" s="139" t="s">
        <v>114</v>
      </c>
      <c r="B188" s="10" t="s">
        <v>112</v>
      </c>
      <c r="C188" s="10" t="str">
        <f>IF(_xlfn.XLOOKUP(B188,'Diagnostic du projet'!B:B,'Diagnostic du projet'!D:D,"")="","",_xlfn.XLOOKUP(B188,'Diagnostic du projet'!B:B,'Diagnostic du projet'!D:D,""))</f>
        <v/>
      </c>
      <c r="D188" s="140" t="s">
        <v>199</v>
      </c>
      <c r="E188" s="141" t="s">
        <v>481</v>
      </c>
      <c r="F188" s="20" t="s">
        <v>483</v>
      </c>
      <c r="H188" s="63"/>
      <c r="I188" s="63"/>
    </row>
    <row r="189" spans="1:9" ht="40" x14ac:dyDescent="0.9">
      <c r="A189" s="139"/>
      <c r="B189" s="10" t="s">
        <v>112</v>
      </c>
      <c r="C189" s="10" t="str">
        <f>IF(_xlfn.XLOOKUP(B189,'Diagnostic du projet'!B:B,'Diagnostic du projet'!D:D,"")="","",_xlfn.XLOOKUP(B189,'Diagnostic du projet'!B:B,'Diagnostic du projet'!D:D,""))</f>
        <v/>
      </c>
      <c r="D189" s="140"/>
      <c r="E189" s="141"/>
      <c r="F189" s="20" t="s">
        <v>482</v>
      </c>
      <c r="H189" s="63"/>
      <c r="I189" s="63"/>
    </row>
    <row r="190" spans="1:9" ht="67.5" customHeight="1" x14ac:dyDescent="0.9">
      <c r="A190" s="139"/>
      <c r="B190" s="10" t="s">
        <v>112</v>
      </c>
      <c r="C190" s="10" t="str">
        <f>IF(_xlfn.XLOOKUP(B190,'Diagnostic du projet'!B:B,'Diagnostic du projet'!D:D,"")="","",_xlfn.XLOOKUP(B190,'Diagnostic du projet'!B:B,'Diagnostic du projet'!D:D,""))</f>
        <v/>
      </c>
      <c r="D190" s="140"/>
      <c r="E190" s="141"/>
      <c r="F190" s="20" t="s">
        <v>484</v>
      </c>
      <c r="H190" s="63"/>
      <c r="I190" s="63"/>
    </row>
    <row r="191" spans="1:9" x14ac:dyDescent="0.9">
      <c r="A191" s="130"/>
      <c r="B191" s="130"/>
      <c r="C191" s="130"/>
      <c r="D191" s="130"/>
      <c r="E191" s="130"/>
      <c r="F191" s="130"/>
      <c r="G191" s="130"/>
      <c r="H191" s="130"/>
      <c r="I191" s="130"/>
    </row>
    <row r="193" spans="1:1" x14ac:dyDescent="0.9">
      <c r="A193" s="74" t="s">
        <v>522</v>
      </c>
    </row>
    <row r="194" spans="1:1" x14ac:dyDescent="0.9">
      <c r="A194" s="75" t="s">
        <v>523</v>
      </c>
    </row>
    <row r="195" spans="1:1" x14ac:dyDescent="0.9">
      <c r="A195" s="75" t="s">
        <v>532</v>
      </c>
    </row>
    <row r="196" spans="1:1" x14ac:dyDescent="0.9">
      <c r="A196" s="77" t="s">
        <v>527</v>
      </c>
    </row>
    <row r="197" spans="1:1" x14ac:dyDescent="0.9">
      <c r="A197" s="77" t="s">
        <v>531</v>
      </c>
    </row>
    <row r="198" spans="1:1" x14ac:dyDescent="0.9">
      <c r="A198" s="75" t="s">
        <v>524</v>
      </c>
    </row>
    <row r="199" spans="1:1" x14ac:dyDescent="0.9">
      <c r="A199" s="75" t="s">
        <v>530</v>
      </c>
    </row>
    <row r="200" spans="1:1" x14ac:dyDescent="0.9">
      <c r="A200" s="77" t="s">
        <v>543</v>
      </c>
    </row>
  </sheetData>
  <sheetProtection algorithmName="SHA-512" hashValue="BbxrI6mM1uW6PGY3pE5ehC0Z4LJiSs2miKMNhiTt1OOB5qIjBe+/jIpOIjmBUOXzpvvzDIP3OZ7oT9BMcscLuw==" saltValue="RI7eMEc84N0yeHMeb4dDMQ==" spinCount="100000" sheet="1" objects="1" scenarios="1"/>
  <mergeCells count="166">
    <mergeCell ref="E181:E184"/>
    <mergeCell ref="D181:D184"/>
    <mergeCell ref="A181:A184"/>
    <mergeCell ref="A178:A180"/>
    <mergeCell ref="D178:D180"/>
    <mergeCell ref="E178:E180"/>
    <mergeCell ref="A188:A190"/>
    <mergeCell ref="D188:D190"/>
    <mergeCell ref="E188:E190"/>
    <mergeCell ref="A185:A187"/>
    <mergeCell ref="D185:D187"/>
    <mergeCell ref="E185:E187"/>
    <mergeCell ref="A167:A169"/>
    <mergeCell ref="D167:D169"/>
    <mergeCell ref="E167:E169"/>
    <mergeCell ref="A163:A165"/>
    <mergeCell ref="D163:D165"/>
    <mergeCell ref="E163:E165"/>
    <mergeCell ref="A174:A177"/>
    <mergeCell ref="D174:D177"/>
    <mergeCell ref="E174:E177"/>
    <mergeCell ref="A170:A173"/>
    <mergeCell ref="D170:D173"/>
    <mergeCell ref="E170:E173"/>
    <mergeCell ref="A154:A155"/>
    <mergeCell ref="D154:D155"/>
    <mergeCell ref="E154:E155"/>
    <mergeCell ref="A152:A153"/>
    <mergeCell ref="D152:D153"/>
    <mergeCell ref="E152:E153"/>
    <mergeCell ref="A158:A161"/>
    <mergeCell ref="D158:D161"/>
    <mergeCell ref="E158:E161"/>
    <mergeCell ref="A156:A157"/>
    <mergeCell ref="D156:D157"/>
    <mergeCell ref="E156:E157"/>
    <mergeCell ref="A141:A144"/>
    <mergeCell ref="D141:D144"/>
    <mergeCell ref="E141:E144"/>
    <mergeCell ref="A137:A139"/>
    <mergeCell ref="D137:D139"/>
    <mergeCell ref="E137:E139"/>
    <mergeCell ref="E149:E151"/>
    <mergeCell ref="D149:D151"/>
    <mergeCell ref="A149:A151"/>
    <mergeCell ref="A145:A148"/>
    <mergeCell ref="D145:D148"/>
    <mergeCell ref="E145:E148"/>
    <mergeCell ref="E118:E124"/>
    <mergeCell ref="D118:D124"/>
    <mergeCell ref="A118:A124"/>
    <mergeCell ref="A115:A116"/>
    <mergeCell ref="D115:D116"/>
    <mergeCell ref="E115:E116"/>
    <mergeCell ref="E131:E136"/>
    <mergeCell ref="D131:D136"/>
    <mergeCell ref="A131:A136"/>
    <mergeCell ref="A125:A130"/>
    <mergeCell ref="D125:D130"/>
    <mergeCell ref="E125:E130"/>
    <mergeCell ref="E103:E105"/>
    <mergeCell ref="A106:A108"/>
    <mergeCell ref="D106:D108"/>
    <mergeCell ref="E106:E108"/>
    <mergeCell ref="A103:A105"/>
    <mergeCell ref="D103:D105"/>
    <mergeCell ref="A113:A114"/>
    <mergeCell ref="D113:D114"/>
    <mergeCell ref="E113:E114"/>
    <mergeCell ref="E109:E112"/>
    <mergeCell ref="D109:D112"/>
    <mergeCell ref="A109:A112"/>
    <mergeCell ref="A93:A94"/>
    <mergeCell ref="D93:D94"/>
    <mergeCell ref="E93:E94"/>
    <mergeCell ref="A91:A92"/>
    <mergeCell ref="D91:D92"/>
    <mergeCell ref="E91:E92"/>
    <mergeCell ref="E98:E101"/>
    <mergeCell ref="D98:D101"/>
    <mergeCell ref="A98:A101"/>
    <mergeCell ref="A95:A97"/>
    <mergeCell ref="D95:D97"/>
    <mergeCell ref="E95:E97"/>
    <mergeCell ref="A82:A83"/>
    <mergeCell ref="D82:D83"/>
    <mergeCell ref="E82:E83"/>
    <mergeCell ref="A77:A80"/>
    <mergeCell ref="D77:D80"/>
    <mergeCell ref="E77:E80"/>
    <mergeCell ref="A87:A89"/>
    <mergeCell ref="D87:D89"/>
    <mergeCell ref="E87:E89"/>
    <mergeCell ref="A84:A86"/>
    <mergeCell ref="D84:D86"/>
    <mergeCell ref="E84:E86"/>
    <mergeCell ref="A66:A70"/>
    <mergeCell ref="D66:D70"/>
    <mergeCell ref="E66:E70"/>
    <mergeCell ref="E62:E65"/>
    <mergeCell ref="D62:D65"/>
    <mergeCell ref="A62:A65"/>
    <mergeCell ref="A74:A76"/>
    <mergeCell ref="D74:D76"/>
    <mergeCell ref="E74:E76"/>
    <mergeCell ref="E71:E73"/>
    <mergeCell ref="D71:D73"/>
    <mergeCell ref="A71:A73"/>
    <mergeCell ref="A54:A55"/>
    <mergeCell ref="D54:D55"/>
    <mergeCell ref="E54:E55"/>
    <mergeCell ref="A52:A53"/>
    <mergeCell ref="D52:D53"/>
    <mergeCell ref="E52:E53"/>
    <mergeCell ref="A60:A61"/>
    <mergeCell ref="D60:D61"/>
    <mergeCell ref="E60:E61"/>
    <mergeCell ref="A56:A59"/>
    <mergeCell ref="D56:D59"/>
    <mergeCell ref="E56:E59"/>
    <mergeCell ref="A35:A38"/>
    <mergeCell ref="D35:D38"/>
    <mergeCell ref="E35:E38"/>
    <mergeCell ref="A32:A33"/>
    <mergeCell ref="D32:D33"/>
    <mergeCell ref="E32:E33"/>
    <mergeCell ref="A45:A51"/>
    <mergeCell ref="D45:D51"/>
    <mergeCell ref="E45:E51"/>
    <mergeCell ref="A40:A44"/>
    <mergeCell ref="D40:D44"/>
    <mergeCell ref="E40:E44"/>
    <mergeCell ref="E22:E26"/>
    <mergeCell ref="A19:A20"/>
    <mergeCell ref="D19:D20"/>
    <mergeCell ref="E19:E20"/>
    <mergeCell ref="A29:A31"/>
    <mergeCell ref="D29:D31"/>
    <mergeCell ref="E29:E31"/>
    <mergeCell ref="A27:A28"/>
    <mergeCell ref="D27:D28"/>
    <mergeCell ref="E27:E28"/>
    <mergeCell ref="A2:D2"/>
    <mergeCell ref="A10:A13"/>
    <mergeCell ref="D10:D13"/>
    <mergeCell ref="E10:E13"/>
    <mergeCell ref="A191:I191"/>
    <mergeCell ref="A4:I4"/>
    <mergeCell ref="A39:I39"/>
    <mergeCell ref="A81:I81"/>
    <mergeCell ref="A117:I117"/>
    <mergeCell ref="A162:I162"/>
    <mergeCell ref="A5:A6"/>
    <mergeCell ref="D5:D6"/>
    <mergeCell ref="A7:A9"/>
    <mergeCell ref="D7:D9"/>
    <mergeCell ref="E7:E9"/>
    <mergeCell ref="E5:E6"/>
    <mergeCell ref="A17:A18"/>
    <mergeCell ref="D17:D18"/>
    <mergeCell ref="E17:E18"/>
    <mergeCell ref="A14:A16"/>
    <mergeCell ref="D14:D16"/>
    <mergeCell ref="E14:E16"/>
    <mergeCell ref="A22:A26"/>
    <mergeCell ref="D22:D26"/>
  </mergeCells>
  <phoneticPr fontId="9" type="noConversion"/>
  <hyperlinks>
    <hyperlink ref="A194" r:id="rId1" xr:uid="{8DA2EA15-2EB3-4791-96BB-2D19C662756A}"/>
    <hyperlink ref="A198" r:id="rId2" xr:uid="{8A275B1A-A6DE-4982-9EB1-7727C832C153}"/>
    <hyperlink ref="G42" r:id="rId3" xr:uid="{E226408E-F443-495C-942A-5A27130A169D}"/>
    <hyperlink ref="G43" r:id="rId4" xr:uid="{B457023A-4FE9-47DE-9B0F-26E629A4969B}"/>
    <hyperlink ref="G44" r:id="rId5" display="https://librairie.ademe.fr/urbanisme-territoires-et-sols/7731-faire-la-taille-pour-des-territoires-a-hauteur-d-enfants-9791029724497.html" xr:uid="{C03A8D26-8CBD-4B39-8191-254B089A9FD5}"/>
    <hyperlink ref="G45" r:id="rId6" xr:uid="{D96983CA-D47D-40F6-A009-BCA0E31DCC1A}"/>
    <hyperlink ref="A196" r:id="rId7" xr:uid="{73770FDC-21EB-4822-B449-F581F6C41DA7}"/>
    <hyperlink ref="G95" r:id="rId8" display="https://librairie.ademe.fr/urbanisme-territoires-et-sols/7731-faire-la-taille-pour-des-territoires-a-hauteur-d-enfants-9791029724497.html" xr:uid="{237161A5-D9BD-408B-A5AF-9CF530DF11A2}"/>
    <hyperlink ref="G164" r:id="rId9" xr:uid="{6F89E56C-126A-490A-A94A-734C35F9D02E}"/>
    <hyperlink ref="G153" r:id="rId10" display="https://batiscolaire.education.gouv.fr/guide-batir-l-ecole-elementaire-240312" xr:uid="{EFA52CB9-0957-45B3-94D2-604754F49D14}"/>
    <hyperlink ref="A199" r:id="rId11" display="https://batiscolaire.education.gouv.fr/guide-batir-l-ecole-elementaire-240312" xr:uid="{F38F31B1-A0FA-459B-8688-7299D9BCA3EF}"/>
    <hyperlink ref="A197" r:id="rId12" xr:uid="{B40F5183-C054-456D-975A-E9D9DA652FDA}"/>
    <hyperlink ref="A195" r:id="rId13" xr:uid="{6D7C6D27-EC20-4C24-B2D3-DD9ADC66F24F}"/>
    <hyperlink ref="G23" r:id="rId14" xr:uid="{9392E312-C134-4FCF-B3D6-E33E756EBA23}"/>
    <hyperlink ref="G27" r:id="rId15" xr:uid="{903A89BA-9E83-4CAC-9A89-40DF5C297869}"/>
    <hyperlink ref="G28" r:id="rId16" xr:uid="{0DDC8CF1-9F5D-4666-8D55-4957F30594A5}"/>
    <hyperlink ref="G22" r:id="rId17" xr:uid="{8B340B81-21C7-437F-8774-A2A3D2E76AC5}"/>
    <hyperlink ref="G24" r:id="rId18" xr:uid="{F04792D3-4349-4992-8045-6ABD1857D548}"/>
    <hyperlink ref="G26" r:id="rId19" xr:uid="{0C52EDAD-5B09-4B8D-90E4-93515CA7274A}"/>
    <hyperlink ref="G29" r:id="rId20" xr:uid="{527B9A13-07A0-4F11-B25D-364F1ACBFCD0}"/>
    <hyperlink ref="G30" r:id="rId21" xr:uid="{6A1CE4DE-4D15-47C4-BB97-C5232C9C0DAA}"/>
    <hyperlink ref="G31" r:id="rId22" xr:uid="{4BE7A197-2EF3-49CD-9212-7BC9027DFACC}"/>
    <hyperlink ref="G35" r:id="rId23" xr:uid="{A595A633-F1E6-4841-ABC6-43DE6DBABD0A}"/>
    <hyperlink ref="G14" r:id="rId24" xr:uid="{DF43A38E-E393-4A75-A140-E78575AD541E}"/>
    <hyperlink ref="G11" r:id="rId25" xr:uid="{7AB2E6C4-B230-4DFE-961F-442E9F9519B0}"/>
    <hyperlink ref="G5" r:id="rId26" xr:uid="{CE0BCC1D-AAC3-4257-9A40-66481E61A248}"/>
    <hyperlink ref="G6" r:id="rId27" xr:uid="{97842A11-4254-4E76-9ECB-577EFA9CF641}"/>
    <hyperlink ref="G7" r:id="rId28" xr:uid="{D16361A7-C785-4B44-9D87-370D81E9B5AF}"/>
    <hyperlink ref="G9" r:id="rId29" xr:uid="{C68A3174-E3DA-449C-9293-8C840AF3E5C8}"/>
    <hyperlink ref="G12" r:id="rId30" xr:uid="{CED7C5FC-A193-4E3B-AD6E-7BE7DBB9F042}"/>
    <hyperlink ref="G8" r:id="rId31" xr:uid="{2A96C1AA-2EDF-4A92-B564-4870612355CC}"/>
    <hyperlink ref="G16" r:id="rId32" xr:uid="{5F8DB4AC-4B13-4EC3-AEB0-E0427FEDA2CF}"/>
    <hyperlink ref="G46" r:id="rId33" display="https://sesame.cerema.fr/" xr:uid="{5EA6EE87-0D99-4E59-994D-CE51A88BECBB}"/>
    <hyperlink ref="G47" r:id="rId34" display="Plus faiche ma ville" xr:uid="{EC43BD62-577C-4A15-9565-63A68AE6F0D3}"/>
    <hyperlink ref="G49" r:id="rId35" display="Plus faiche ma ville" xr:uid="{5D39C430-3749-4B9E-8504-A3FC002D8253}"/>
    <hyperlink ref="G54" r:id="rId36" xr:uid="{F1803E8B-9234-4D51-962C-1F2ECB181D14}"/>
    <hyperlink ref="G56" r:id="rId37" display="Plus faiche ma ville" xr:uid="{E56570F7-47AE-4AB9-A4F2-E8B15DFC3222}"/>
    <hyperlink ref="G118" r:id="rId38" xr:uid="{54026FFD-F5DB-4F32-B883-625DF2078DD7}"/>
    <hyperlink ref="G119" r:id="rId39" xr:uid="{4614E5DA-6B12-4A8E-93E7-94D42DAE1628}"/>
    <hyperlink ref="G123" r:id="rId40" display="Plus faiche ma ville" xr:uid="{AB7CC57A-269A-43E9-AC7C-EEFC14313AA1}"/>
    <hyperlink ref="G121" r:id="rId41" xr:uid="{38CBEC93-472B-4436-A624-B6E514817E00}"/>
    <hyperlink ref="G139" r:id="rId42" display="Plus faiche ma ville" xr:uid="{A2A00EAB-C612-404B-B3A4-78C80C18CE4B}"/>
    <hyperlink ref="A200" r:id="rId43" xr:uid="{96C9E7A3-F61C-4E95-8468-7F7BEF2B59EC}"/>
    <hyperlink ref="G145" r:id="rId44" xr:uid="{C2FD88A7-2961-439E-9909-A87D1E70A4C4}"/>
    <hyperlink ref="G146:G148" r:id="rId45" display="Habitat et vieillissement de la population: des initiatives de logement alternatif au domicile et à l'hébergement institutionnel" xr:uid="{241DEB62-159A-4F92-9381-ECDDA6429EA5}"/>
    <hyperlink ref="G98" r:id="rId46" xr:uid="{839E396D-AD9D-4AFC-8365-8D747298546A}"/>
    <hyperlink ref="G163" r:id="rId47" xr:uid="{CBB41852-69EC-417C-ADEC-091E0E853CF4}"/>
    <hyperlink ref="G165" r:id="rId48" xr:uid="{C5D1407D-995C-401D-AA7C-48ECE90FAE54}"/>
  </hyperlinks>
  <pageMargins left="0.7" right="0.7" top="0.75" bottom="0.75" header="0.3" footer="0.3"/>
  <pageSetup orientation="portrait" r:id="rId4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0C7ABD1BED8B94AA1CF9D00A45BB0F8" ma:contentTypeVersion="15" ma:contentTypeDescription="Crée un document." ma:contentTypeScope="" ma:versionID="f8a55e53e90b2bba15618c23106517e3">
  <xsd:schema xmlns:xsd="http://www.w3.org/2001/XMLSchema" xmlns:xs="http://www.w3.org/2001/XMLSchema" xmlns:p="http://schemas.microsoft.com/office/2006/metadata/properties" xmlns:ns2="2f0ef266-118a-4181-8a4a-e48b4693ff67" xmlns:ns3="3548c7bc-f55e-4d59-83c6-208029dd3417" targetNamespace="http://schemas.microsoft.com/office/2006/metadata/properties" ma:root="true" ma:fieldsID="3851b9f78d61edcdc366f363d4ac16a9" ns2:_="" ns3:_="">
    <xsd:import namespace="2f0ef266-118a-4181-8a4a-e48b4693ff67"/>
    <xsd:import namespace="3548c7bc-f55e-4d59-83c6-208029dd341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0ef266-118a-4181-8a4a-e48b4693ff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0f1c1e4d-ff5c-4906-aea4-d0fbbb666709" ma:termSetId="09814cd3-568e-fe90-9814-8d621ff8fb84" ma:anchorId="fba54fb3-c3e1-fe81-a776-ca4b69148c4d" ma:open="true" ma:isKeyword="false">
      <xsd:complexType>
        <xsd:sequence>
          <xsd:element ref="pc:Terms" minOccurs="0" maxOccurs="1"/>
        </xsd:sequence>
      </xsd:complex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548c7bc-f55e-4d59-83c6-208029dd341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6d24f65-f884-445c-a7f1-188faa8ec11a}" ma:internalName="TaxCatchAll" ma:showField="CatchAllData" ma:web="3548c7bc-f55e-4d59-83c6-208029dd3417">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548c7bc-f55e-4d59-83c6-208029dd3417" xsi:nil="true"/>
    <lcf76f155ced4ddcb4097134ff3c332f xmlns="2f0ef266-118a-4181-8a4a-e48b4693ff6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B67DDEB-25FD-4F77-93FD-E7641A6A9E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0ef266-118a-4181-8a4a-e48b4693ff67"/>
    <ds:schemaRef ds:uri="3548c7bc-f55e-4d59-83c6-208029dd34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4F63D2-D0F0-4894-897B-5E65B9CC4F8C}">
  <ds:schemaRefs>
    <ds:schemaRef ds:uri="http://schemas.microsoft.com/sharepoint/v3/contenttype/forms"/>
  </ds:schemaRefs>
</ds:datastoreItem>
</file>

<file path=customXml/itemProps3.xml><?xml version="1.0" encoding="utf-8"?>
<ds:datastoreItem xmlns:ds="http://schemas.openxmlformats.org/officeDocument/2006/customXml" ds:itemID="{D0B83FB8-0815-4B5E-8BE8-543BD29BC389}">
  <ds:schemaRefs>
    <ds:schemaRef ds:uri="http://schemas.microsoft.com/office/2006/metadata/properties"/>
    <ds:schemaRef ds:uri="http://schemas.microsoft.com/office/infopath/2007/PartnerControls"/>
    <ds:schemaRef ds:uri="3548c7bc-f55e-4d59-83c6-208029dd3417"/>
    <ds:schemaRef ds:uri="2f0ef266-118a-4181-8a4a-e48b4693ff6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Accueil - Guide utilisation</vt:lpstr>
      <vt:lpstr>Fiche projet</vt:lpstr>
      <vt:lpstr>Diagnostic du projet</vt:lpstr>
      <vt:lpstr>Synthèse du projet</vt:lpstr>
      <vt:lpstr>Leviers et recommandations </vt:lpstr>
      <vt:lpstr>Tous les leviers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Clémence GRENON</dc:creator>
  <cp:lastModifiedBy>Clémence GRENON</cp:lastModifiedBy>
  <dcterms:created xsi:type="dcterms:W3CDTF">2015-06-05T18:19:34Z</dcterms:created>
  <dcterms:modified xsi:type="dcterms:W3CDTF">2026-10-27T08:34:27Z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0x010100C0C7ABD1BED8B94AA1CF9D00A45BB0F8</vt:lpwstr>
  </property>
  <property fmtid="{D5CDD505-2E9C-101B-9397-08002B2CF9AE}" pid="3" name="MediaServiceImageTags">
    <vt:lpwstr/>
  </property>
</Properties>
</file>